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079c63b7fc7735/Dokumente/"/>
    </mc:Choice>
  </mc:AlternateContent>
  <xr:revisionPtr revIDLastSave="37" documentId="13_ncr:1_{F408C3B6-93EB-4B0E-A448-9A56A2318618}" xr6:coauthVersionLast="47" xr6:coauthVersionMax="47" xr10:uidLastSave="{8C5E7118-5E44-4472-9817-2508A9B48240}"/>
  <bookViews>
    <workbookView minimized="1" xWindow="-27330" yWindow="1470" windowWidth="21600" windowHeight="11295" activeTab="2" xr2:uid="{00000000-000D-0000-FFFF-FFFF00000000}"/>
  </bookViews>
  <sheets>
    <sheet name="Tabelle1" sheetId="1" r:id="rId1"/>
    <sheet name="Kosten neues Objekt Wilster" sheetId="3" r:id="rId2"/>
    <sheet name="Tilgung bei Gleichbleibenden B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5" i="2" l="1"/>
  <c r="AP146" i="2"/>
  <c r="AP147" i="2" s="1"/>
  <c r="AR146" i="2"/>
  <c r="AR145" i="2"/>
  <c r="AP145" i="2"/>
  <c r="AR144" i="2"/>
  <c r="AJ204" i="2"/>
  <c r="AJ205" i="2"/>
  <c r="AJ206" i="2"/>
  <c r="AJ207" i="2"/>
  <c r="AJ208" i="2"/>
  <c r="AJ209" i="2"/>
  <c r="AJ210" i="2"/>
  <c r="AJ211" i="2"/>
  <c r="AJ212" i="2" s="1"/>
  <c r="AJ213" i="2" s="1"/>
  <c r="AJ214" i="2" s="1"/>
  <c r="AJ215" i="2" s="1"/>
  <c r="AJ216" i="2" s="1"/>
  <c r="AJ190" i="2"/>
  <c r="AJ191" i="2"/>
  <c r="AJ192" i="2" s="1"/>
  <c r="AJ193" i="2" s="1"/>
  <c r="AJ194" i="2" s="1"/>
  <c r="AJ195" i="2" s="1"/>
  <c r="AJ196" i="2" s="1"/>
  <c r="AJ197" i="2" s="1"/>
  <c r="AJ198" i="2" s="1"/>
  <c r="AJ199" i="2" s="1"/>
  <c r="AJ200" i="2" s="1"/>
  <c r="AJ201" i="2" s="1"/>
  <c r="AJ202" i="2" s="1"/>
  <c r="AJ203" i="2" s="1"/>
  <c r="AE138" i="2"/>
  <c r="AE126" i="2"/>
  <c r="AJ142" i="2"/>
  <c r="I98" i="1"/>
  <c r="F98" i="1"/>
  <c r="C98" i="1"/>
  <c r="K98" i="1" s="1"/>
  <c r="D7" i="3"/>
  <c r="D6" i="3"/>
  <c r="D5" i="3"/>
  <c r="D14" i="3" s="1"/>
  <c r="AM216" i="2"/>
  <c r="AM127" i="2"/>
  <c r="AM128" i="2" s="1"/>
  <c r="AM129" i="2" s="1"/>
  <c r="AM130" i="2" s="1"/>
  <c r="AM131" i="2" s="1"/>
  <c r="AM132" i="2" s="1"/>
  <c r="AM133" i="2" s="1"/>
  <c r="AM134" i="2" s="1"/>
  <c r="AM135" i="2" s="1"/>
  <c r="AM136" i="2" s="1"/>
  <c r="AM137" i="2" s="1"/>
  <c r="AM138" i="2" s="1"/>
  <c r="AM139" i="2" s="1"/>
  <c r="AM140" i="2" s="1"/>
  <c r="AM141" i="2" s="1"/>
  <c r="AM142" i="2" s="1"/>
  <c r="AM143" i="2" s="1"/>
  <c r="AM144" i="2" s="1"/>
  <c r="AM145" i="2" s="1"/>
  <c r="AM146" i="2" s="1"/>
  <c r="AM147" i="2" s="1"/>
  <c r="AM148" i="2" s="1"/>
  <c r="AM149" i="2" s="1"/>
  <c r="AM150" i="2" s="1"/>
  <c r="AM151" i="2" s="1"/>
  <c r="AM152" i="2" s="1"/>
  <c r="AM153" i="2" s="1"/>
  <c r="AM154" i="2" s="1"/>
  <c r="AM155" i="2" s="1"/>
  <c r="AM156" i="2" s="1"/>
  <c r="AM157" i="2" s="1"/>
  <c r="AM158" i="2" s="1"/>
  <c r="AM159" i="2" s="1"/>
  <c r="AM160" i="2" s="1"/>
  <c r="AM161" i="2" s="1"/>
  <c r="AM162" i="2" s="1"/>
  <c r="AM163" i="2" s="1"/>
  <c r="AM164" i="2" s="1"/>
  <c r="AM165" i="2" s="1"/>
  <c r="AM166" i="2" s="1"/>
  <c r="AM167" i="2" s="1"/>
  <c r="AM168" i="2" s="1"/>
  <c r="AM169" i="2" s="1"/>
  <c r="AM170" i="2" s="1"/>
  <c r="AM171" i="2" s="1"/>
  <c r="AM172" i="2" s="1"/>
  <c r="AM173" i="2" s="1"/>
  <c r="AM174" i="2" s="1"/>
  <c r="AM175" i="2" s="1"/>
  <c r="AM176" i="2" s="1"/>
  <c r="AM177" i="2" s="1"/>
  <c r="AM178" i="2" s="1"/>
  <c r="AM179" i="2" s="1"/>
  <c r="AM180" i="2" s="1"/>
  <c r="AM181" i="2" s="1"/>
  <c r="AM182" i="2" s="1"/>
  <c r="AM183" i="2" s="1"/>
  <c r="AM184" i="2" s="1"/>
  <c r="AM185" i="2" s="1"/>
  <c r="AM186" i="2" s="1"/>
  <c r="AM187" i="2" s="1"/>
  <c r="AM188" i="2" s="1"/>
  <c r="AM189" i="2" s="1"/>
  <c r="AM190" i="2" s="1"/>
  <c r="AM191" i="2" s="1"/>
  <c r="AM192" i="2" s="1"/>
  <c r="AM193" i="2" s="1"/>
  <c r="AM194" i="2" s="1"/>
  <c r="AM195" i="2" s="1"/>
  <c r="AM196" i="2" s="1"/>
  <c r="AM197" i="2" s="1"/>
  <c r="AM198" i="2" s="1"/>
  <c r="AM199" i="2" s="1"/>
  <c r="AM200" i="2" s="1"/>
  <c r="AM201" i="2" s="1"/>
  <c r="AM202" i="2" s="1"/>
  <c r="AM203" i="2" s="1"/>
  <c r="AM204" i="2" s="1"/>
  <c r="AM205" i="2" s="1"/>
  <c r="AM206" i="2" s="1"/>
  <c r="AM207" i="2" s="1"/>
  <c r="AM208" i="2" s="1"/>
  <c r="AM209" i="2" s="1"/>
  <c r="AM210" i="2" s="1"/>
  <c r="AM211" i="2" s="1"/>
  <c r="AM212" i="2" s="1"/>
  <c r="AM213" i="2" s="1"/>
  <c r="AM214" i="2" s="1"/>
  <c r="AR147" i="2" l="1"/>
  <c r="AP148" i="2" s="1"/>
  <c r="AJ127" i="2"/>
  <c r="AJ128" i="2" s="1"/>
  <c r="AJ129" i="2" s="1"/>
  <c r="AJ130" i="2" s="1"/>
  <c r="AJ131" i="2" s="1"/>
  <c r="AJ132" i="2" s="1"/>
  <c r="AJ133" i="2" s="1"/>
  <c r="AJ134" i="2" s="1"/>
  <c r="AJ135" i="2" s="1"/>
  <c r="AJ136" i="2" s="1"/>
  <c r="AJ137" i="2" s="1"/>
  <c r="AJ138" i="2" s="1"/>
  <c r="AJ139" i="2" s="1"/>
  <c r="AJ140" i="2" s="1"/>
  <c r="AJ141" i="2" s="1"/>
  <c r="AJ143" i="2" s="1"/>
  <c r="AJ144" i="2" s="1"/>
  <c r="AJ145" i="2" s="1"/>
  <c r="AJ146" i="2" s="1"/>
  <c r="AJ147" i="2" s="1"/>
  <c r="AJ148" i="2" s="1"/>
  <c r="AJ149" i="2" s="1"/>
  <c r="AJ150" i="2" s="1"/>
  <c r="AJ151" i="2" s="1"/>
  <c r="AJ152" i="2" s="1"/>
  <c r="AJ153" i="2" s="1"/>
  <c r="AJ154" i="2" s="1"/>
  <c r="AJ155" i="2" s="1"/>
  <c r="AJ156" i="2" s="1"/>
  <c r="AJ157" i="2" s="1"/>
  <c r="AJ158" i="2" s="1"/>
  <c r="AJ159" i="2" s="1"/>
  <c r="AJ160" i="2" s="1"/>
  <c r="AJ161" i="2" s="1"/>
  <c r="AJ162" i="2" s="1"/>
  <c r="AJ163" i="2" s="1"/>
  <c r="AJ164" i="2" s="1"/>
  <c r="AJ165" i="2" s="1"/>
  <c r="AJ166" i="2" s="1"/>
  <c r="AJ167" i="2" s="1"/>
  <c r="AJ168" i="2" s="1"/>
  <c r="AJ169" i="2" s="1"/>
  <c r="AJ170" i="2" s="1"/>
  <c r="AJ171" i="2" s="1"/>
  <c r="AJ172" i="2" s="1"/>
  <c r="AJ173" i="2" s="1"/>
  <c r="AJ174" i="2" s="1"/>
  <c r="AJ175" i="2" s="1"/>
  <c r="AJ176" i="2" s="1"/>
  <c r="AJ177" i="2" s="1"/>
  <c r="AJ178" i="2" s="1"/>
  <c r="AJ179" i="2" s="1"/>
  <c r="AJ180" i="2" s="1"/>
  <c r="AJ181" i="2" s="1"/>
  <c r="AJ182" i="2" s="1"/>
  <c r="AJ183" i="2" s="1"/>
  <c r="AJ184" i="2" s="1"/>
  <c r="AJ185" i="2" s="1"/>
  <c r="AJ186" i="2" s="1"/>
  <c r="AJ187" i="2" s="1"/>
  <c r="AJ188" i="2" s="1"/>
  <c r="AJ189" i="2" s="1"/>
  <c r="X135" i="2"/>
  <c r="Y135" i="2"/>
  <c r="Z135" i="2"/>
  <c r="X136" i="2"/>
  <c r="Y136" i="2"/>
  <c r="Z136" i="2"/>
  <c r="X137" i="2"/>
  <c r="Y137" i="2"/>
  <c r="Z137" i="2"/>
  <c r="X138" i="2"/>
  <c r="Y138" i="2"/>
  <c r="Z138" i="2"/>
  <c r="X139" i="2"/>
  <c r="Y139" i="2"/>
  <c r="Z139" i="2"/>
  <c r="X140" i="2"/>
  <c r="Y140" i="2"/>
  <c r="Z140" i="2"/>
  <c r="X141" i="2"/>
  <c r="Y141" i="2"/>
  <c r="Z141" i="2"/>
  <c r="X142" i="2"/>
  <c r="Y142" i="2"/>
  <c r="Z142" i="2"/>
  <c r="X143" i="2"/>
  <c r="Y143" i="2"/>
  <c r="Z143" i="2"/>
  <c r="X144" i="2"/>
  <c r="Y144" i="2"/>
  <c r="Z144" i="2"/>
  <c r="X145" i="2"/>
  <c r="Y145" i="2"/>
  <c r="Z145" i="2"/>
  <c r="X146" i="2"/>
  <c r="Y146" i="2"/>
  <c r="Z146" i="2"/>
  <c r="X147" i="2"/>
  <c r="Y147" i="2"/>
  <c r="Z147" i="2"/>
  <c r="X148" i="2"/>
  <c r="Y148" i="2"/>
  <c r="Z148" i="2"/>
  <c r="X149" i="2"/>
  <c r="Y149" i="2"/>
  <c r="Z149" i="2"/>
  <c r="X150" i="2"/>
  <c r="Y150" i="2"/>
  <c r="Z150" i="2"/>
  <c r="X151" i="2"/>
  <c r="Y151" i="2"/>
  <c r="Z151" i="2"/>
  <c r="X152" i="2"/>
  <c r="Y152" i="2"/>
  <c r="Z152" i="2"/>
  <c r="X153" i="2"/>
  <c r="Y153" i="2"/>
  <c r="Z153" i="2"/>
  <c r="X154" i="2"/>
  <c r="Y154" i="2"/>
  <c r="Z154" i="2"/>
  <c r="X155" i="2"/>
  <c r="Y155" i="2"/>
  <c r="Z155" i="2"/>
  <c r="X156" i="2"/>
  <c r="Y156" i="2"/>
  <c r="Z156" i="2"/>
  <c r="X157" i="2"/>
  <c r="Y157" i="2"/>
  <c r="Z157" i="2"/>
  <c r="X158" i="2"/>
  <c r="Y158" i="2"/>
  <c r="Z158" i="2"/>
  <c r="X159" i="2"/>
  <c r="Y159" i="2"/>
  <c r="Z159" i="2"/>
  <c r="X160" i="2"/>
  <c r="Y160" i="2"/>
  <c r="Z160" i="2"/>
  <c r="X161" i="2"/>
  <c r="Y161" i="2"/>
  <c r="Z161" i="2"/>
  <c r="X162" i="2"/>
  <c r="Y162" i="2"/>
  <c r="Z162" i="2"/>
  <c r="X163" i="2"/>
  <c r="Y163" i="2"/>
  <c r="Z163" i="2"/>
  <c r="X164" i="2"/>
  <c r="Y164" i="2"/>
  <c r="Z164" i="2"/>
  <c r="X165" i="2"/>
  <c r="Y165" i="2"/>
  <c r="Z165" i="2"/>
  <c r="X166" i="2"/>
  <c r="Y166" i="2"/>
  <c r="Z166" i="2"/>
  <c r="X167" i="2"/>
  <c r="Y167" i="2"/>
  <c r="Z167" i="2"/>
  <c r="X168" i="2"/>
  <c r="Y168" i="2"/>
  <c r="Z168" i="2"/>
  <c r="X169" i="2"/>
  <c r="Y169" i="2"/>
  <c r="Z169" i="2"/>
  <c r="X170" i="2"/>
  <c r="Y170" i="2"/>
  <c r="Z170" i="2"/>
  <c r="X171" i="2"/>
  <c r="Y171" i="2"/>
  <c r="Z171" i="2"/>
  <c r="X172" i="2"/>
  <c r="Y172" i="2"/>
  <c r="Z172" i="2"/>
  <c r="X173" i="2"/>
  <c r="Y173" i="2"/>
  <c r="Z173" i="2"/>
  <c r="X174" i="2"/>
  <c r="Y174" i="2"/>
  <c r="Z174" i="2"/>
  <c r="X175" i="2"/>
  <c r="Y175" i="2"/>
  <c r="Z175" i="2"/>
  <c r="X176" i="2"/>
  <c r="Y176" i="2"/>
  <c r="Z176" i="2"/>
  <c r="X177" i="2"/>
  <c r="Y177" i="2"/>
  <c r="Z177" i="2"/>
  <c r="X178" i="2"/>
  <c r="Y178" i="2"/>
  <c r="Z178" i="2"/>
  <c r="X179" i="2"/>
  <c r="Y179" i="2"/>
  <c r="Z179" i="2"/>
  <c r="X180" i="2"/>
  <c r="Y180" i="2"/>
  <c r="Z180" i="2"/>
  <c r="X181" i="2"/>
  <c r="Y181" i="2"/>
  <c r="Z181" i="2"/>
  <c r="X182" i="2"/>
  <c r="Y182" i="2"/>
  <c r="Z182" i="2"/>
  <c r="X183" i="2"/>
  <c r="Y183" i="2"/>
  <c r="Z183" i="2"/>
  <c r="X184" i="2"/>
  <c r="Y184" i="2"/>
  <c r="Z184" i="2"/>
  <c r="X185" i="2"/>
  <c r="Y185" i="2"/>
  <c r="Z185" i="2"/>
  <c r="X186" i="2"/>
  <c r="Y186" i="2"/>
  <c r="Z186" i="2"/>
  <c r="X187" i="2"/>
  <c r="Y187" i="2"/>
  <c r="Z187" i="2"/>
  <c r="X188" i="2"/>
  <c r="Y188" i="2"/>
  <c r="Z188" i="2"/>
  <c r="X189" i="2"/>
  <c r="Y189" i="2"/>
  <c r="Z189" i="2"/>
  <c r="X190" i="2"/>
  <c r="Y190" i="2"/>
  <c r="Z190" i="2"/>
  <c r="X191" i="2"/>
  <c r="Y191" i="2"/>
  <c r="Z191" i="2"/>
  <c r="X192" i="2"/>
  <c r="Y192" i="2"/>
  <c r="Z192" i="2"/>
  <c r="X193" i="2"/>
  <c r="Y193" i="2"/>
  <c r="Z193" i="2"/>
  <c r="X194" i="2"/>
  <c r="Y194" i="2"/>
  <c r="Z194" i="2"/>
  <c r="X195" i="2"/>
  <c r="Y195" i="2"/>
  <c r="Z195" i="2"/>
  <c r="X196" i="2"/>
  <c r="Y196" i="2"/>
  <c r="Z196" i="2"/>
  <c r="X197" i="2"/>
  <c r="Y197" i="2"/>
  <c r="Z197" i="2"/>
  <c r="X198" i="2"/>
  <c r="Y198" i="2"/>
  <c r="Z198" i="2"/>
  <c r="X199" i="2"/>
  <c r="Y199" i="2"/>
  <c r="Z199" i="2"/>
  <c r="X200" i="2"/>
  <c r="Y200" i="2"/>
  <c r="Z200" i="2"/>
  <c r="X201" i="2"/>
  <c r="Y201" i="2"/>
  <c r="Z201" i="2"/>
  <c r="X202" i="2"/>
  <c r="Y202" i="2"/>
  <c r="Z202" i="2"/>
  <c r="X203" i="2"/>
  <c r="Y203" i="2"/>
  <c r="Z203" i="2"/>
  <c r="X204" i="2"/>
  <c r="Y204" i="2"/>
  <c r="Z204" i="2"/>
  <c r="X205" i="2"/>
  <c r="Y205" i="2"/>
  <c r="Z205" i="2"/>
  <c r="X206" i="2"/>
  <c r="Y206" i="2"/>
  <c r="Z206" i="2"/>
  <c r="X207" i="2"/>
  <c r="Y207" i="2"/>
  <c r="Z207" i="2"/>
  <c r="X208" i="2"/>
  <c r="Y208" i="2"/>
  <c r="Z208" i="2"/>
  <c r="X209" i="2"/>
  <c r="Y209" i="2"/>
  <c r="Z209" i="2"/>
  <c r="X210" i="2"/>
  <c r="Y210" i="2"/>
  <c r="Z210" i="2"/>
  <c r="X211" i="2"/>
  <c r="Y211" i="2"/>
  <c r="Z211" i="2"/>
  <c r="X212" i="2"/>
  <c r="Y212" i="2"/>
  <c r="Z212" i="2"/>
  <c r="X213" i="2"/>
  <c r="Y213" i="2"/>
  <c r="Z213" i="2"/>
  <c r="X214" i="2"/>
  <c r="Y214" i="2"/>
  <c r="Z214" i="2"/>
  <c r="X215" i="2"/>
  <c r="Y215" i="2"/>
  <c r="Z215" i="2"/>
  <c r="X216" i="2"/>
  <c r="Y216" i="2"/>
  <c r="Z216" i="2"/>
  <c r="X217" i="2"/>
  <c r="Y217" i="2"/>
  <c r="Z217" i="2"/>
  <c r="X218" i="2"/>
  <c r="Y218" i="2"/>
  <c r="Z218" i="2"/>
  <c r="X219" i="2"/>
  <c r="Y219" i="2"/>
  <c r="Z219" i="2"/>
  <c r="X220" i="2"/>
  <c r="Y220" i="2"/>
  <c r="Z220" i="2"/>
  <c r="X221" i="2"/>
  <c r="Y221" i="2"/>
  <c r="Z221" i="2"/>
  <c r="X222" i="2"/>
  <c r="Y222" i="2"/>
  <c r="Z222" i="2"/>
  <c r="X223" i="2"/>
  <c r="Y223" i="2"/>
  <c r="Z223" i="2"/>
  <c r="X224" i="2"/>
  <c r="Y224" i="2"/>
  <c r="Z224" i="2"/>
  <c r="X225" i="2"/>
  <c r="Y225" i="2"/>
  <c r="Z225" i="2"/>
  <c r="X226" i="2"/>
  <c r="Y226" i="2"/>
  <c r="Z226" i="2"/>
  <c r="X227" i="2"/>
  <c r="Y227" i="2"/>
  <c r="Z227" i="2"/>
  <c r="X228" i="2"/>
  <c r="Y228" i="2"/>
  <c r="Z228" i="2"/>
  <c r="X229" i="2"/>
  <c r="Y229" i="2"/>
  <c r="Z229" i="2"/>
  <c r="X230" i="2"/>
  <c r="Y230" i="2"/>
  <c r="Z230" i="2"/>
  <c r="X231" i="2"/>
  <c r="Y231" i="2"/>
  <c r="Z231" i="2"/>
  <c r="X232" i="2"/>
  <c r="Y232" i="2"/>
  <c r="Z232" i="2"/>
  <c r="X233" i="2"/>
  <c r="Y233" i="2"/>
  <c r="Z233" i="2"/>
  <c r="X234" i="2"/>
  <c r="Y234" i="2"/>
  <c r="Z234" i="2"/>
  <c r="X235" i="2"/>
  <c r="Y235" i="2"/>
  <c r="Z235" i="2"/>
  <c r="X236" i="2"/>
  <c r="Y236" i="2"/>
  <c r="Z236" i="2"/>
  <c r="X237" i="2"/>
  <c r="Y237" i="2"/>
  <c r="Z237" i="2"/>
  <c r="X238" i="2"/>
  <c r="Y238" i="2"/>
  <c r="Z238" i="2"/>
  <c r="X239" i="2"/>
  <c r="Y239" i="2"/>
  <c r="Z239" i="2"/>
  <c r="X240" i="2"/>
  <c r="Y240" i="2"/>
  <c r="Z240" i="2"/>
  <c r="X241" i="2"/>
  <c r="Y241" i="2"/>
  <c r="Z241" i="2"/>
  <c r="X242" i="2"/>
  <c r="Y242" i="2"/>
  <c r="Z242" i="2"/>
  <c r="X243" i="2"/>
  <c r="Y243" i="2"/>
  <c r="Z243" i="2"/>
  <c r="X244" i="2"/>
  <c r="Y244" i="2"/>
  <c r="Z244" i="2"/>
  <c r="X245" i="2"/>
  <c r="Y245" i="2"/>
  <c r="Z245" i="2"/>
  <c r="X246" i="2"/>
  <c r="Y246" i="2"/>
  <c r="Z246" i="2"/>
  <c r="X247" i="2"/>
  <c r="Y247" i="2"/>
  <c r="Z247" i="2"/>
  <c r="X248" i="2"/>
  <c r="Y248" i="2"/>
  <c r="Z248" i="2"/>
  <c r="X249" i="2"/>
  <c r="Y249" i="2"/>
  <c r="Z249" i="2"/>
  <c r="X250" i="2"/>
  <c r="Y250" i="2"/>
  <c r="Z250" i="2"/>
  <c r="X251" i="2"/>
  <c r="Y251" i="2"/>
  <c r="Z251" i="2"/>
  <c r="X252" i="2"/>
  <c r="Y252" i="2"/>
  <c r="Z252" i="2"/>
  <c r="X253" i="2"/>
  <c r="Y253" i="2"/>
  <c r="Z253" i="2"/>
  <c r="X254" i="2"/>
  <c r="Y254" i="2"/>
  <c r="Z254" i="2"/>
  <c r="X255" i="2"/>
  <c r="Y255" i="2"/>
  <c r="Z255" i="2"/>
  <c r="X256" i="2"/>
  <c r="Y256" i="2"/>
  <c r="Z256" i="2"/>
  <c r="X257" i="2"/>
  <c r="Y257" i="2"/>
  <c r="Z257" i="2"/>
  <c r="X258" i="2"/>
  <c r="Y258" i="2"/>
  <c r="Z258" i="2"/>
  <c r="X259" i="2"/>
  <c r="Y259" i="2"/>
  <c r="Z259" i="2"/>
  <c r="X260" i="2"/>
  <c r="Y260" i="2"/>
  <c r="Z260" i="2"/>
  <c r="X261" i="2"/>
  <c r="Y261" i="2"/>
  <c r="Z261" i="2"/>
  <c r="X262" i="2"/>
  <c r="Y262" i="2"/>
  <c r="Z262" i="2"/>
  <c r="X263" i="2"/>
  <c r="Y263" i="2"/>
  <c r="Z263" i="2"/>
  <c r="X264" i="2"/>
  <c r="Y264" i="2"/>
  <c r="Z264" i="2"/>
  <c r="X265" i="2"/>
  <c r="Y265" i="2"/>
  <c r="Z265" i="2"/>
  <c r="X266" i="2"/>
  <c r="Y266" i="2"/>
  <c r="Z266" i="2"/>
  <c r="X267" i="2"/>
  <c r="Y267" i="2"/>
  <c r="Z267" i="2"/>
  <c r="X268" i="2"/>
  <c r="Y268" i="2"/>
  <c r="Z268" i="2"/>
  <c r="X269" i="2"/>
  <c r="Y269" i="2"/>
  <c r="Z269" i="2"/>
  <c r="X270" i="2"/>
  <c r="Y270" i="2"/>
  <c r="Z270" i="2"/>
  <c r="X271" i="2"/>
  <c r="Y271" i="2"/>
  <c r="Z271" i="2"/>
  <c r="X272" i="2"/>
  <c r="Y272" i="2"/>
  <c r="Z272" i="2"/>
  <c r="X273" i="2"/>
  <c r="Y273" i="2"/>
  <c r="Z273" i="2"/>
  <c r="X274" i="2"/>
  <c r="Y274" i="2"/>
  <c r="Z274" i="2"/>
  <c r="X275" i="2"/>
  <c r="Y275" i="2"/>
  <c r="Z275" i="2"/>
  <c r="X276" i="2"/>
  <c r="Y276" i="2"/>
  <c r="Z276" i="2"/>
  <c r="X277" i="2"/>
  <c r="Y277" i="2"/>
  <c r="Z277" i="2"/>
  <c r="X278" i="2"/>
  <c r="Y278" i="2"/>
  <c r="Z278" i="2"/>
  <c r="X279" i="2"/>
  <c r="Y279" i="2"/>
  <c r="Z279" i="2"/>
  <c r="X280" i="2"/>
  <c r="Y280" i="2"/>
  <c r="Z280" i="2"/>
  <c r="X281" i="2"/>
  <c r="Y281" i="2"/>
  <c r="Z281" i="2"/>
  <c r="X282" i="2"/>
  <c r="Y282" i="2"/>
  <c r="Z282" i="2"/>
  <c r="X283" i="2"/>
  <c r="Y283" i="2"/>
  <c r="Z283" i="2"/>
  <c r="X284" i="2"/>
  <c r="Y284" i="2"/>
  <c r="Z284" i="2"/>
  <c r="X285" i="2"/>
  <c r="Y285" i="2"/>
  <c r="Z285" i="2"/>
  <c r="X286" i="2"/>
  <c r="Y286" i="2"/>
  <c r="Z286" i="2"/>
  <c r="X287" i="2"/>
  <c r="Y287" i="2"/>
  <c r="Z287" i="2"/>
  <c r="X288" i="2"/>
  <c r="Y288" i="2"/>
  <c r="Z288" i="2"/>
  <c r="X289" i="2"/>
  <c r="Y289" i="2"/>
  <c r="Z289" i="2"/>
  <c r="X290" i="2"/>
  <c r="Y290" i="2"/>
  <c r="Z290" i="2"/>
  <c r="X291" i="2"/>
  <c r="Y291" i="2"/>
  <c r="Z291" i="2"/>
  <c r="X292" i="2"/>
  <c r="Y292" i="2"/>
  <c r="Z292" i="2"/>
  <c r="X293" i="2"/>
  <c r="Y293" i="2"/>
  <c r="Z293" i="2"/>
  <c r="X294" i="2"/>
  <c r="Y294" i="2"/>
  <c r="Z294" i="2"/>
  <c r="X295" i="2"/>
  <c r="Y295" i="2"/>
  <c r="Z295" i="2"/>
  <c r="X296" i="2"/>
  <c r="Y296" i="2"/>
  <c r="Z296" i="2"/>
  <c r="X297" i="2"/>
  <c r="Y297" i="2"/>
  <c r="Z297" i="2"/>
  <c r="X298" i="2"/>
  <c r="Y298" i="2"/>
  <c r="Z298" i="2"/>
  <c r="X299" i="2"/>
  <c r="Y299" i="2"/>
  <c r="Z299" i="2"/>
  <c r="X300" i="2"/>
  <c r="Y300" i="2"/>
  <c r="Z300" i="2"/>
  <c r="X301" i="2"/>
  <c r="Y301" i="2"/>
  <c r="Z301" i="2"/>
  <c r="X302" i="2"/>
  <c r="Y302" i="2"/>
  <c r="Z302" i="2"/>
  <c r="X303" i="2"/>
  <c r="Y303" i="2"/>
  <c r="Z303" i="2"/>
  <c r="X304" i="2"/>
  <c r="Y304" i="2"/>
  <c r="Z304" i="2"/>
  <c r="X305" i="2"/>
  <c r="Y305" i="2"/>
  <c r="Z305" i="2"/>
  <c r="X306" i="2"/>
  <c r="Y306" i="2"/>
  <c r="Z306" i="2"/>
  <c r="X307" i="2"/>
  <c r="Y307" i="2"/>
  <c r="Z307" i="2"/>
  <c r="X308" i="2"/>
  <c r="Y308" i="2"/>
  <c r="Z308" i="2"/>
  <c r="X309" i="2"/>
  <c r="Y309" i="2"/>
  <c r="Z309" i="2"/>
  <c r="X310" i="2"/>
  <c r="Y310" i="2"/>
  <c r="Z310" i="2"/>
  <c r="X311" i="2"/>
  <c r="Y311" i="2"/>
  <c r="Z311" i="2"/>
  <c r="X312" i="2"/>
  <c r="Y312" i="2"/>
  <c r="Z312" i="2"/>
  <c r="X313" i="2"/>
  <c r="Y313" i="2"/>
  <c r="Z313" i="2"/>
  <c r="X314" i="2"/>
  <c r="Y314" i="2"/>
  <c r="Z314" i="2"/>
  <c r="X315" i="2"/>
  <c r="Y315" i="2"/>
  <c r="Z315" i="2"/>
  <c r="X316" i="2"/>
  <c r="Y316" i="2"/>
  <c r="Z316" i="2"/>
  <c r="X317" i="2"/>
  <c r="Y317" i="2"/>
  <c r="Z317" i="2"/>
  <c r="X318" i="2"/>
  <c r="Y318" i="2"/>
  <c r="Z318" i="2"/>
  <c r="X319" i="2"/>
  <c r="Y319" i="2"/>
  <c r="Z319" i="2"/>
  <c r="X320" i="2"/>
  <c r="Y320" i="2"/>
  <c r="Z320" i="2"/>
  <c r="X321" i="2"/>
  <c r="Y321" i="2"/>
  <c r="Z321" i="2"/>
  <c r="X322" i="2"/>
  <c r="Y322" i="2"/>
  <c r="Z322" i="2"/>
  <c r="X323" i="2"/>
  <c r="Y323" i="2"/>
  <c r="Z323" i="2"/>
  <c r="X324" i="2"/>
  <c r="Y324" i="2"/>
  <c r="Z324" i="2"/>
  <c r="X325" i="2"/>
  <c r="Y325" i="2"/>
  <c r="Z325" i="2"/>
  <c r="X326" i="2"/>
  <c r="Y326" i="2"/>
  <c r="Z326" i="2"/>
  <c r="X327" i="2"/>
  <c r="Y327" i="2"/>
  <c r="Z327" i="2"/>
  <c r="X328" i="2"/>
  <c r="Y328" i="2"/>
  <c r="Z328" i="2"/>
  <c r="X329" i="2"/>
  <c r="Y329" i="2"/>
  <c r="Z329" i="2"/>
  <c r="X330" i="2"/>
  <c r="Y330" i="2"/>
  <c r="Z330" i="2"/>
  <c r="X331" i="2"/>
  <c r="Y331" i="2"/>
  <c r="Z331" i="2"/>
  <c r="X332" i="2"/>
  <c r="Y332" i="2"/>
  <c r="Z332" i="2"/>
  <c r="X333" i="2"/>
  <c r="Y333" i="2"/>
  <c r="Z333" i="2"/>
  <c r="X334" i="2"/>
  <c r="Y334" i="2"/>
  <c r="Z334" i="2"/>
  <c r="Y134" i="2"/>
  <c r="Z134" i="2"/>
  <c r="X134" i="2"/>
  <c r="X118" i="2"/>
  <c r="Y118" i="2"/>
  <c r="Z118" i="2"/>
  <c r="X119" i="2"/>
  <c r="Y119" i="2"/>
  <c r="Z119" i="2"/>
  <c r="X120" i="2"/>
  <c r="Y120" i="2"/>
  <c r="Z120" i="2"/>
  <c r="X121" i="2"/>
  <c r="Y121" i="2"/>
  <c r="Z121" i="2"/>
  <c r="X122" i="2"/>
  <c r="Y122" i="2"/>
  <c r="Z122" i="2"/>
  <c r="X123" i="2"/>
  <c r="Y123" i="2"/>
  <c r="Z123" i="2"/>
  <c r="X124" i="2"/>
  <c r="Y124" i="2"/>
  <c r="Z124" i="2"/>
  <c r="X125" i="2"/>
  <c r="Y125" i="2"/>
  <c r="Z125" i="2"/>
  <c r="X126" i="2"/>
  <c r="Y126" i="2"/>
  <c r="Z126" i="2"/>
  <c r="X127" i="2"/>
  <c r="Y127" i="2"/>
  <c r="Z127" i="2"/>
  <c r="X128" i="2"/>
  <c r="Y128" i="2"/>
  <c r="Z128" i="2"/>
  <c r="X129" i="2"/>
  <c r="Y129" i="2"/>
  <c r="Z129" i="2"/>
  <c r="X130" i="2"/>
  <c r="Y130" i="2"/>
  <c r="Z130" i="2"/>
  <c r="X131" i="2"/>
  <c r="Y131" i="2"/>
  <c r="Z131" i="2"/>
  <c r="X132" i="2"/>
  <c r="Y132" i="2"/>
  <c r="Z132" i="2"/>
  <c r="X133" i="2"/>
  <c r="Y133" i="2"/>
  <c r="Z133" i="2"/>
  <c r="Z117" i="2"/>
  <c r="Y117" i="2"/>
  <c r="X117" i="2"/>
  <c r="X109" i="2"/>
  <c r="Y109" i="2"/>
  <c r="Z109" i="2"/>
  <c r="X110" i="2"/>
  <c r="Y110" i="2"/>
  <c r="Z110" i="2"/>
  <c r="X111" i="2"/>
  <c r="Y111" i="2"/>
  <c r="Z111" i="2"/>
  <c r="X112" i="2"/>
  <c r="Y112" i="2"/>
  <c r="Z112" i="2"/>
  <c r="X113" i="2"/>
  <c r="Y113" i="2"/>
  <c r="Z113" i="2"/>
  <c r="X114" i="2"/>
  <c r="Y114" i="2"/>
  <c r="Z114" i="2"/>
  <c r="X115" i="2"/>
  <c r="Y115" i="2"/>
  <c r="Z115" i="2"/>
  <c r="X116" i="2"/>
  <c r="Y116" i="2"/>
  <c r="Z116" i="2"/>
  <c r="Z108" i="2"/>
  <c r="Y108" i="2"/>
  <c r="X108" i="2"/>
  <c r="AD117" i="2"/>
  <c r="AB118" i="2" s="1"/>
  <c r="AD118" i="2" s="1"/>
  <c r="AB119" i="2" s="1"/>
  <c r="V108" i="2"/>
  <c r="Y107" i="2"/>
  <c r="AR148" i="2" l="1"/>
  <c r="AP149" i="2" s="1"/>
  <c r="AD119" i="2"/>
  <c r="AB120" i="2" s="1"/>
  <c r="AR149" i="2" l="1"/>
  <c r="AP150" i="2" s="1"/>
  <c r="AB121" i="2"/>
  <c r="AD120" i="2"/>
  <c r="AR150" i="2" l="1"/>
  <c r="AP151" i="2"/>
  <c r="AD121" i="2"/>
  <c r="AB122" i="2" s="1"/>
  <c r="AR151" i="2" l="1"/>
  <c r="AP152" i="2" s="1"/>
  <c r="AD122" i="2"/>
  <c r="AB123" i="2" s="1"/>
  <c r="AR152" i="2" l="1"/>
  <c r="AP153" i="2" s="1"/>
  <c r="AD123" i="2"/>
  <c r="AB124" i="2" s="1"/>
  <c r="K144" i="2"/>
  <c r="I145" i="2" s="1"/>
  <c r="M124" i="2"/>
  <c r="B5" i="3"/>
  <c r="B7" i="3"/>
  <c r="B6" i="3"/>
  <c r="F32" i="2"/>
  <c r="AR153" i="2" l="1"/>
  <c r="AP154" i="2" s="1"/>
  <c r="O124" i="2"/>
  <c r="M125" i="2" s="1"/>
  <c r="AD124" i="2"/>
  <c r="AB125" i="2" s="1"/>
  <c r="O125" i="2"/>
  <c r="M126" i="2" s="1"/>
  <c r="K145" i="2"/>
  <c r="I146" i="2" s="1"/>
  <c r="B14" i="3"/>
  <c r="O39" i="1"/>
  <c r="T109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3" i="2"/>
  <c r="X3" i="2"/>
  <c r="AR154" i="2" l="1"/>
  <c r="AP155" i="2"/>
  <c r="AD125" i="2"/>
  <c r="AB126" i="2" s="1"/>
  <c r="K146" i="2"/>
  <c r="I147" i="2" s="1"/>
  <c r="O126" i="2"/>
  <c r="M127" i="2" s="1"/>
  <c r="V109" i="2"/>
  <c r="T110" i="2" s="1"/>
  <c r="F40" i="2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D26" i="2"/>
  <c r="K24" i="2"/>
  <c r="Z3" i="2"/>
  <c r="I77" i="1"/>
  <c r="F77" i="1"/>
  <c r="C77" i="1"/>
  <c r="I58" i="1"/>
  <c r="F58" i="1"/>
  <c r="C58" i="1"/>
  <c r="I39" i="1"/>
  <c r="F39" i="1"/>
  <c r="C39" i="1"/>
  <c r="C15" i="1"/>
  <c r="AR155" i="2" l="1"/>
  <c r="AP156" i="2"/>
  <c r="AD126" i="2"/>
  <c r="AB127" i="2" s="1"/>
  <c r="O127" i="2"/>
  <c r="M128" i="2" s="1"/>
  <c r="K147" i="2"/>
  <c r="I148" i="2"/>
  <c r="I25" i="2"/>
  <c r="B27" i="2"/>
  <c r="V110" i="2"/>
  <c r="T111" i="2" s="1"/>
  <c r="V111" i="2" s="1"/>
  <c r="T112" i="2" s="1"/>
  <c r="V112" i="2" s="1"/>
  <c r="T113" i="2" s="1"/>
  <c r="K77" i="1"/>
  <c r="K58" i="1"/>
  <c r="K39" i="1"/>
  <c r="F23" i="1"/>
  <c r="I15" i="1"/>
  <c r="AR156" i="2" l="1"/>
  <c r="AP157" i="2" s="1"/>
  <c r="O128" i="2"/>
  <c r="M129" i="2" s="1"/>
  <c r="AD127" i="2"/>
  <c r="AB128" i="2" s="1"/>
  <c r="K148" i="2"/>
  <c r="I149" i="2" s="1"/>
  <c r="K25" i="2"/>
  <c r="I26" i="2" s="1"/>
  <c r="K26" i="2" s="1"/>
  <c r="X25" i="2"/>
  <c r="D27" i="2"/>
  <c r="X4" i="2"/>
  <c r="V113" i="2"/>
  <c r="T114" i="2" s="1"/>
  <c r="H23" i="1"/>
  <c r="F15" i="1"/>
  <c r="AR157" i="2" l="1"/>
  <c r="AP158" i="2" s="1"/>
  <c r="O129" i="2"/>
  <c r="M130" i="2" s="1"/>
  <c r="AD128" i="2"/>
  <c r="AB129" i="2" s="1"/>
  <c r="K149" i="2"/>
  <c r="I150" i="2" s="1"/>
  <c r="K150" i="2" s="1"/>
  <c r="I151" i="2" s="1"/>
  <c r="K151" i="2" s="1"/>
  <c r="I27" i="2"/>
  <c r="K27" i="2" s="1"/>
  <c r="I28" i="2" s="1"/>
  <c r="Z4" i="2"/>
  <c r="B28" i="2"/>
  <c r="V114" i="2"/>
  <c r="T115" i="2" s="1"/>
  <c r="K15" i="1"/>
  <c r="AR158" i="2" l="1"/>
  <c r="AP159" i="2" s="1"/>
  <c r="O130" i="2"/>
  <c r="M131" i="2" s="1"/>
  <c r="AD129" i="2"/>
  <c r="AB130" i="2" s="1"/>
  <c r="I152" i="2"/>
  <c r="K152" i="2"/>
  <c r="I153" i="2"/>
  <c r="D28" i="2"/>
  <c r="X5" i="2"/>
  <c r="V115" i="2"/>
  <c r="T116" i="2" s="1"/>
  <c r="K28" i="2"/>
  <c r="I29" i="2" s="1"/>
  <c r="AR159" i="2" l="1"/>
  <c r="AP160" i="2"/>
  <c r="O131" i="2"/>
  <c r="M132" i="2" s="1"/>
  <c r="AD130" i="2"/>
  <c r="AB131" i="2" s="1"/>
  <c r="K153" i="2"/>
  <c r="I154" i="2" s="1"/>
  <c r="Z5" i="2"/>
  <c r="B29" i="2"/>
  <c r="D29" i="2" s="1"/>
  <c r="V116" i="2"/>
  <c r="T117" i="2" s="1"/>
  <c r="K29" i="2"/>
  <c r="I30" i="2" s="1"/>
  <c r="AR160" i="2" l="1"/>
  <c r="AP161" i="2" s="1"/>
  <c r="O132" i="2"/>
  <c r="M133" i="2" s="1"/>
  <c r="AD131" i="2"/>
  <c r="AB132" i="2" s="1"/>
  <c r="K154" i="2"/>
  <c r="I155" i="2" s="1"/>
  <c r="B30" i="2"/>
  <c r="D30" i="2" s="1"/>
  <c r="X6" i="2"/>
  <c r="V117" i="2"/>
  <c r="K30" i="2"/>
  <c r="I31" i="2" s="1"/>
  <c r="AR161" i="2" l="1"/>
  <c r="AP162" i="2" s="1"/>
  <c r="O133" i="2"/>
  <c r="M134" i="2" s="1"/>
  <c r="T118" i="2"/>
  <c r="V118" i="2" s="1"/>
  <c r="T119" i="2" s="1"/>
  <c r="AD132" i="2"/>
  <c r="AB133" i="2" s="1"/>
  <c r="K155" i="2"/>
  <c r="I156" i="2" s="1"/>
  <c r="Z6" i="2"/>
  <c r="B31" i="2"/>
  <c r="D31" i="2" s="1"/>
  <c r="K31" i="2"/>
  <c r="I32" i="2" s="1"/>
  <c r="AR162" i="2" l="1"/>
  <c r="AP163" i="2"/>
  <c r="O134" i="2"/>
  <c r="M135" i="2" s="1"/>
  <c r="AD133" i="2"/>
  <c r="AB134" i="2" s="1"/>
  <c r="K156" i="2"/>
  <c r="I157" i="2" s="1"/>
  <c r="B32" i="2"/>
  <c r="D32" i="2" s="1"/>
  <c r="X7" i="2"/>
  <c r="V119" i="2"/>
  <c r="T120" i="2" s="1"/>
  <c r="K32" i="2"/>
  <c r="I33" i="2" s="1"/>
  <c r="AR163" i="2" l="1"/>
  <c r="AP164" i="2"/>
  <c r="O135" i="2"/>
  <c r="M136" i="2" s="1"/>
  <c r="AD134" i="2"/>
  <c r="AB135" i="2" s="1"/>
  <c r="K157" i="2"/>
  <c r="I158" i="2" s="1"/>
  <c r="Z7" i="2"/>
  <c r="B33" i="2"/>
  <c r="V120" i="2"/>
  <c r="T121" i="2" s="1"/>
  <c r="K33" i="2"/>
  <c r="I34" i="2" s="1"/>
  <c r="AR164" i="2" l="1"/>
  <c r="AP165" i="2" s="1"/>
  <c r="O136" i="2"/>
  <c r="M137" i="2" s="1"/>
  <c r="AD135" i="2"/>
  <c r="AB136" i="2" s="1"/>
  <c r="K158" i="2"/>
  <c r="I159" i="2"/>
  <c r="D33" i="2"/>
  <c r="B34" i="2" s="1"/>
  <c r="X8" i="2"/>
  <c r="V121" i="2"/>
  <c r="T122" i="2" s="1"/>
  <c r="K34" i="2"/>
  <c r="I35" i="2" s="1"/>
  <c r="AR165" i="2" l="1"/>
  <c r="AP166" i="2" s="1"/>
  <c r="O137" i="2"/>
  <c r="M138" i="2" s="1"/>
  <c r="AD136" i="2"/>
  <c r="AB137" i="2" s="1"/>
  <c r="K159" i="2"/>
  <c r="I160" i="2" s="1"/>
  <c r="D34" i="2"/>
  <c r="Z8" i="2"/>
  <c r="V122" i="2"/>
  <c r="T123" i="2" s="1"/>
  <c r="K35" i="2"/>
  <c r="I36" i="2" s="1"/>
  <c r="AR166" i="2" l="1"/>
  <c r="AP167" i="2"/>
  <c r="O138" i="2"/>
  <c r="M139" i="2" s="1"/>
  <c r="AD137" i="2"/>
  <c r="AB138" i="2" s="1"/>
  <c r="K160" i="2"/>
  <c r="I161" i="2" s="1"/>
  <c r="X9" i="2"/>
  <c r="B35" i="2"/>
  <c r="D35" i="2" s="1"/>
  <c r="V123" i="2"/>
  <c r="T124" i="2" s="1"/>
  <c r="K36" i="2"/>
  <c r="I37" i="2" s="1"/>
  <c r="AR167" i="2" l="1"/>
  <c r="AP168" i="2" s="1"/>
  <c r="O139" i="2"/>
  <c r="M140" i="2" s="1"/>
  <c r="AD138" i="2"/>
  <c r="AB139" i="2" s="1"/>
  <c r="K161" i="2"/>
  <c r="I162" i="2" s="1"/>
  <c r="B36" i="2"/>
  <c r="D36" i="2" s="1"/>
  <c r="Z9" i="2"/>
  <c r="V124" i="2"/>
  <c r="T125" i="2" s="1"/>
  <c r="K37" i="2"/>
  <c r="I38" i="2" s="1"/>
  <c r="AR168" i="2" l="1"/>
  <c r="AP169" i="2" s="1"/>
  <c r="O140" i="2"/>
  <c r="M141" i="2" s="1"/>
  <c r="AD139" i="2"/>
  <c r="AB140" i="2" s="1"/>
  <c r="K162" i="2"/>
  <c r="I163" i="2" s="1"/>
  <c r="X10" i="2"/>
  <c r="B37" i="2"/>
  <c r="V125" i="2"/>
  <c r="T126" i="2" s="1"/>
  <c r="K38" i="2"/>
  <c r="I39" i="2" s="1"/>
  <c r="AR169" i="2" l="1"/>
  <c r="AP170" i="2" s="1"/>
  <c r="O141" i="2"/>
  <c r="M142" i="2" s="1"/>
  <c r="AD140" i="2"/>
  <c r="AB141" i="2" s="1"/>
  <c r="K163" i="2"/>
  <c r="I164" i="2" s="1"/>
  <c r="Z10" i="2"/>
  <c r="D37" i="2"/>
  <c r="V126" i="2"/>
  <c r="T127" i="2" s="1"/>
  <c r="K39" i="2"/>
  <c r="I40" i="2" s="1"/>
  <c r="AR170" i="2" l="1"/>
  <c r="AP171" i="2" s="1"/>
  <c r="O142" i="2"/>
  <c r="M143" i="2" s="1"/>
  <c r="AD141" i="2"/>
  <c r="AB142" i="2" s="1"/>
  <c r="K164" i="2"/>
  <c r="I165" i="2" s="1"/>
  <c r="B38" i="2"/>
  <c r="X11" i="2"/>
  <c r="V127" i="2"/>
  <c r="T128" i="2" s="1"/>
  <c r="K40" i="2"/>
  <c r="I41" i="2" s="1"/>
  <c r="AR171" i="2" l="1"/>
  <c r="AP172" i="2"/>
  <c r="O143" i="2"/>
  <c r="M144" i="2" s="1"/>
  <c r="AD142" i="2"/>
  <c r="AB143" i="2" s="1"/>
  <c r="K165" i="2"/>
  <c r="I166" i="2" s="1"/>
  <c r="Z11" i="2"/>
  <c r="D38" i="2"/>
  <c r="V128" i="2"/>
  <c r="T129" i="2" s="1"/>
  <c r="K41" i="2"/>
  <c r="I42" i="2" s="1"/>
  <c r="AR172" i="2" l="1"/>
  <c r="AP173" i="2"/>
  <c r="O144" i="2"/>
  <c r="M145" i="2" s="1"/>
  <c r="AD143" i="2"/>
  <c r="AB144" i="2" s="1"/>
  <c r="K166" i="2"/>
  <c r="I167" i="2" s="1"/>
  <c r="B39" i="2"/>
  <c r="X12" i="2"/>
  <c r="V129" i="2"/>
  <c r="T130" i="2" s="1"/>
  <c r="K42" i="2"/>
  <c r="I43" i="2" s="1"/>
  <c r="AR173" i="2" l="1"/>
  <c r="AP174" i="2" s="1"/>
  <c r="O145" i="2"/>
  <c r="M146" i="2" s="1"/>
  <c r="AD144" i="2"/>
  <c r="AB145" i="2" s="1"/>
  <c r="K167" i="2"/>
  <c r="I168" i="2"/>
  <c r="Z12" i="2"/>
  <c r="D39" i="2"/>
  <c r="B40" i="2" s="1"/>
  <c r="D40" i="2" s="1"/>
  <c r="V130" i="2"/>
  <c r="T131" i="2" s="1"/>
  <c r="K43" i="2"/>
  <c r="I44" i="2" s="1"/>
  <c r="AR174" i="2" l="1"/>
  <c r="AP175" i="2"/>
  <c r="O146" i="2"/>
  <c r="M147" i="2" s="1"/>
  <c r="AD145" i="2"/>
  <c r="AB146" i="2" s="1"/>
  <c r="K168" i="2"/>
  <c r="I169" i="2"/>
  <c r="B41" i="2"/>
  <c r="D41" i="2" s="1"/>
  <c r="X13" i="2"/>
  <c r="V131" i="2"/>
  <c r="T132" i="2" s="1"/>
  <c r="K44" i="2"/>
  <c r="I45" i="2" s="1"/>
  <c r="AR175" i="2" l="1"/>
  <c r="AP176" i="2"/>
  <c r="O147" i="2"/>
  <c r="M148" i="2" s="1"/>
  <c r="AD146" i="2"/>
  <c r="AB147" i="2" s="1"/>
  <c r="K169" i="2"/>
  <c r="I170" i="2" s="1"/>
  <c r="Z13" i="2"/>
  <c r="B42" i="2"/>
  <c r="D42" i="2" s="1"/>
  <c r="V132" i="2"/>
  <c r="T133" i="2" s="1"/>
  <c r="K45" i="2"/>
  <c r="I46" i="2" s="1"/>
  <c r="AR176" i="2" l="1"/>
  <c r="AP177" i="2" s="1"/>
  <c r="O148" i="2"/>
  <c r="M149" i="2" s="1"/>
  <c r="AD147" i="2"/>
  <c r="AB148" i="2" s="1"/>
  <c r="K170" i="2"/>
  <c r="I171" i="2" s="1"/>
  <c r="B43" i="2"/>
  <c r="D43" i="2" s="1"/>
  <c r="X14" i="2"/>
  <c r="Z14" i="2"/>
  <c r="V133" i="2"/>
  <c r="T134" i="2" s="1"/>
  <c r="K46" i="2"/>
  <c r="I47" i="2" s="1"/>
  <c r="AR177" i="2" l="1"/>
  <c r="AP178" i="2" s="1"/>
  <c r="O149" i="2"/>
  <c r="M150" i="2" s="1"/>
  <c r="AD148" i="2"/>
  <c r="AB149" i="2" s="1"/>
  <c r="K171" i="2"/>
  <c r="I172" i="2" s="1"/>
  <c r="X15" i="2"/>
  <c r="B44" i="2"/>
  <c r="D44" i="2" s="1"/>
  <c r="V134" i="2"/>
  <c r="T135" i="2" s="1"/>
  <c r="K47" i="2"/>
  <c r="I48" i="2" s="1"/>
  <c r="AR178" i="2" l="1"/>
  <c r="AP179" i="2"/>
  <c r="O150" i="2"/>
  <c r="M151" i="2" s="1"/>
  <c r="AD149" i="2"/>
  <c r="AB150" i="2" s="1"/>
  <c r="K172" i="2"/>
  <c r="I173" i="2"/>
  <c r="B45" i="2"/>
  <c r="D45" i="2" s="1"/>
  <c r="Z15" i="2"/>
  <c r="V135" i="2"/>
  <c r="T136" i="2" s="1"/>
  <c r="K48" i="2"/>
  <c r="I49" i="2" s="1"/>
  <c r="AR179" i="2" l="1"/>
  <c r="AP180" i="2"/>
  <c r="O151" i="2"/>
  <c r="M152" i="2" s="1"/>
  <c r="AD150" i="2"/>
  <c r="AB151" i="2" s="1"/>
  <c r="K173" i="2"/>
  <c r="I174" i="2" s="1"/>
  <c r="X16" i="2"/>
  <c r="Z16" i="2"/>
  <c r="B46" i="2"/>
  <c r="D46" i="2" s="1"/>
  <c r="V136" i="2"/>
  <c r="T137" i="2" s="1"/>
  <c r="K49" i="2"/>
  <c r="I50" i="2" s="1"/>
  <c r="AR180" i="2" l="1"/>
  <c r="AP181" i="2" s="1"/>
  <c r="O152" i="2"/>
  <c r="M153" i="2" s="1"/>
  <c r="AD151" i="2"/>
  <c r="AB152" i="2" s="1"/>
  <c r="K174" i="2"/>
  <c r="I175" i="2" s="1"/>
  <c r="B47" i="2"/>
  <c r="V137" i="2"/>
  <c r="T138" i="2" s="1"/>
  <c r="K50" i="2"/>
  <c r="I51" i="2" s="1"/>
  <c r="AR181" i="2" l="1"/>
  <c r="AP182" i="2" s="1"/>
  <c r="O153" i="2"/>
  <c r="M154" i="2" s="1"/>
  <c r="AD152" i="2"/>
  <c r="AB153" i="2" s="1"/>
  <c r="K175" i="2"/>
  <c r="I176" i="2" s="1"/>
  <c r="D47" i="2"/>
  <c r="X17" i="2"/>
  <c r="Z17" i="2"/>
  <c r="V138" i="2"/>
  <c r="T139" i="2" s="1"/>
  <c r="K51" i="2"/>
  <c r="I52" i="2" s="1"/>
  <c r="AR182" i="2" l="1"/>
  <c r="AP183" i="2" s="1"/>
  <c r="O154" i="2"/>
  <c r="M155" i="2" s="1"/>
  <c r="AD153" i="2"/>
  <c r="AB154" i="2" s="1"/>
  <c r="K176" i="2"/>
  <c r="I177" i="2"/>
  <c r="B48" i="2"/>
  <c r="D48" i="2" s="1"/>
  <c r="V139" i="2"/>
  <c r="T140" i="2" s="1"/>
  <c r="K52" i="2"/>
  <c r="I53" i="2" s="1"/>
  <c r="AR183" i="2" l="1"/>
  <c r="AP184" i="2" s="1"/>
  <c r="O155" i="2"/>
  <c r="M156" i="2" s="1"/>
  <c r="AD154" i="2"/>
  <c r="AB155" i="2" s="1"/>
  <c r="K177" i="2"/>
  <c r="I178" i="2" s="1"/>
  <c r="B49" i="2"/>
  <c r="D49" i="2" s="1"/>
  <c r="X18" i="2"/>
  <c r="Z18" i="2"/>
  <c r="V140" i="2"/>
  <c r="T141" i="2" s="1"/>
  <c r="K53" i="2"/>
  <c r="I54" i="2" s="1"/>
  <c r="AR184" i="2" l="1"/>
  <c r="AP185" i="2" s="1"/>
  <c r="O156" i="2"/>
  <c r="M157" i="2" s="1"/>
  <c r="AD155" i="2"/>
  <c r="AB156" i="2" s="1"/>
  <c r="K178" i="2"/>
  <c r="I179" i="2" s="1"/>
  <c r="X19" i="2"/>
  <c r="B50" i="2"/>
  <c r="D50" i="2" s="1"/>
  <c r="V141" i="2"/>
  <c r="T142" i="2" s="1"/>
  <c r="K54" i="2"/>
  <c r="I55" i="2" s="1"/>
  <c r="AR185" i="2" l="1"/>
  <c r="AP186" i="2" s="1"/>
  <c r="O157" i="2"/>
  <c r="M158" i="2" s="1"/>
  <c r="AD156" i="2"/>
  <c r="AB157" i="2" s="1"/>
  <c r="K179" i="2"/>
  <c r="I180" i="2" s="1"/>
  <c r="B51" i="2"/>
  <c r="D51" i="2" s="1"/>
  <c r="Z19" i="2"/>
  <c r="V142" i="2"/>
  <c r="T143" i="2" s="1"/>
  <c r="K55" i="2"/>
  <c r="I56" i="2" s="1"/>
  <c r="AR186" i="2" l="1"/>
  <c r="AP187" i="2"/>
  <c r="O158" i="2"/>
  <c r="M159" i="2" s="1"/>
  <c r="AD157" i="2"/>
  <c r="AB158" i="2" s="1"/>
  <c r="K180" i="2"/>
  <c r="I181" i="2" s="1"/>
  <c r="X20" i="2"/>
  <c r="B52" i="2"/>
  <c r="D52" i="2" s="1"/>
  <c r="V143" i="2"/>
  <c r="T144" i="2" s="1"/>
  <c r="K56" i="2"/>
  <c r="I57" i="2" s="1"/>
  <c r="AR187" i="2" l="1"/>
  <c r="AP188" i="2"/>
  <c r="O159" i="2"/>
  <c r="M160" i="2" s="1"/>
  <c r="AD158" i="2"/>
  <c r="AB159" i="2" s="1"/>
  <c r="K181" i="2"/>
  <c r="I182" i="2"/>
  <c r="Z20" i="2"/>
  <c r="B53" i="2"/>
  <c r="D53" i="2" s="1"/>
  <c r="V144" i="2"/>
  <c r="T145" i="2" s="1"/>
  <c r="K57" i="2"/>
  <c r="I58" i="2" s="1"/>
  <c r="AR188" i="2" l="1"/>
  <c r="AP189" i="2" s="1"/>
  <c r="O160" i="2"/>
  <c r="M161" i="2" s="1"/>
  <c r="AD159" i="2"/>
  <c r="AB160" i="2" s="1"/>
  <c r="K182" i="2"/>
  <c r="I183" i="2" s="1"/>
  <c r="B54" i="2"/>
  <c r="D54" i="2" s="1"/>
  <c r="X21" i="2"/>
  <c r="Z21" i="2"/>
  <c r="V145" i="2"/>
  <c r="T146" i="2" s="1"/>
  <c r="K58" i="2"/>
  <c r="I59" i="2" s="1"/>
  <c r="AR189" i="2" l="1"/>
  <c r="AP190" i="2" s="1"/>
  <c r="O161" i="2"/>
  <c r="M162" i="2" s="1"/>
  <c r="AD160" i="2"/>
  <c r="AB161" i="2" s="1"/>
  <c r="K183" i="2"/>
  <c r="I184" i="2" s="1"/>
  <c r="X22" i="2"/>
  <c r="B55" i="2"/>
  <c r="D55" i="2" s="1"/>
  <c r="V146" i="2"/>
  <c r="T147" i="2" s="1"/>
  <c r="K59" i="2"/>
  <c r="I60" i="2" s="1"/>
  <c r="AR190" i="2" l="1"/>
  <c r="AP191" i="2"/>
  <c r="O162" i="2"/>
  <c r="M163" i="2" s="1"/>
  <c r="AD161" i="2"/>
  <c r="AB162" i="2" s="1"/>
  <c r="K184" i="2"/>
  <c r="I185" i="2" s="1"/>
  <c r="B56" i="2"/>
  <c r="D56" i="2" s="1"/>
  <c r="Z22" i="2"/>
  <c r="V147" i="2"/>
  <c r="T148" i="2" s="1"/>
  <c r="K60" i="2"/>
  <c r="I61" i="2" s="1"/>
  <c r="AR191" i="2" l="1"/>
  <c r="AP192" i="2" s="1"/>
  <c r="O163" i="2"/>
  <c r="M164" i="2" s="1"/>
  <c r="AD162" i="2"/>
  <c r="AB163" i="2" s="1"/>
  <c r="K185" i="2"/>
  <c r="I186" i="2" s="1"/>
  <c r="X23" i="2"/>
  <c r="B57" i="2"/>
  <c r="D57" i="2" s="1"/>
  <c r="V148" i="2"/>
  <c r="T149" i="2" s="1"/>
  <c r="K61" i="2"/>
  <c r="I62" i="2" s="1"/>
  <c r="AR192" i="2" l="1"/>
  <c r="AP193" i="2" s="1"/>
  <c r="O164" i="2"/>
  <c r="M165" i="2" s="1"/>
  <c r="AD163" i="2"/>
  <c r="AB164" i="2" s="1"/>
  <c r="K186" i="2"/>
  <c r="I187" i="2" s="1"/>
  <c r="B58" i="2"/>
  <c r="D58" i="2" s="1"/>
  <c r="Z23" i="2"/>
  <c r="V149" i="2"/>
  <c r="T150" i="2" s="1"/>
  <c r="K62" i="2"/>
  <c r="I63" i="2" s="1"/>
  <c r="AR193" i="2" l="1"/>
  <c r="O165" i="2"/>
  <c r="M166" i="2" s="1"/>
  <c r="AD164" i="2"/>
  <c r="AB165" i="2" s="1"/>
  <c r="K187" i="2"/>
  <c r="I188" i="2" s="1"/>
  <c r="X24" i="2"/>
  <c r="B59" i="2"/>
  <c r="D59" i="2" s="1"/>
  <c r="V150" i="2"/>
  <c r="T151" i="2" s="1"/>
  <c r="K63" i="2"/>
  <c r="I64" i="2" s="1"/>
  <c r="O166" i="2" l="1"/>
  <c r="M167" i="2" s="1"/>
  <c r="AD165" i="2"/>
  <c r="AB166" i="2" s="1"/>
  <c r="K188" i="2"/>
  <c r="I189" i="2" s="1"/>
  <c r="B60" i="2"/>
  <c r="Z24" i="2"/>
  <c r="V151" i="2"/>
  <c r="T152" i="2" s="1"/>
  <c r="K64" i="2"/>
  <c r="I65" i="2" s="1"/>
  <c r="O167" i="2" l="1"/>
  <c r="M168" i="2"/>
  <c r="AD166" i="2"/>
  <c r="AB167" i="2" s="1"/>
  <c r="K189" i="2"/>
  <c r="I190" i="2" s="1"/>
  <c r="D60" i="2"/>
  <c r="B61" i="2" s="1"/>
  <c r="D61" i="2" s="1"/>
  <c r="V152" i="2"/>
  <c r="T153" i="2" s="1"/>
  <c r="K65" i="2"/>
  <c r="I66" i="2" s="1"/>
  <c r="O168" i="2" l="1"/>
  <c r="M169" i="2" s="1"/>
  <c r="AD167" i="2"/>
  <c r="AB168" i="2" s="1"/>
  <c r="K190" i="2"/>
  <c r="I191" i="2" s="1"/>
  <c r="B62" i="2"/>
  <c r="D62" i="2" s="1"/>
  <c r="Z25" i="2"/>
  <c r="V153" i="2"/>
  <c r="T154" i="2" s="1"/>
  <c r="K66" i="2"/>
  <c r="I67" i="2" s="1"/>
  <c r="O169" i="2" l="1"/>
  <c r="M170" i="2" s="1"/>
  <c r="AD168" i="2"/>
  <c r="AB169" i="2" s="1"/>
  <c r="K191" i="2"/>
  <c r="I192" i="2" s="1"/>
  <c r="X26" i="2"/>
  <c r="Z26" i="2"/>
  <c r="B63" i="2"/>
  <c r="D63" i="2" s="1"/>
  <c r="V154" i="2"/>
  <c r="T155" i="2" s="1"/>
  <c r="K67" i="2"/>
  <c r="I68" i="2" s="1"/>
  <c r="O170" i="2" l="1"/>
  <c r="M171" i="2" s="1"/>
  <c r="AD169" i="2"/>
  <c r="AB170" i="2" s="1"/>
  <c r="K192" i="2"/>
  <c r="I193" i="2" s="1"/>
  <c r="B64" i="2"/>
  <c r="D64" i="2" s="1"/>
  <c r="X27" i="2"/>
  <c r="V155" i="2"/>
  <c r="T156" i="2" s="1"/>
  <c r="K68" i="2"/>
  <c r="I69" i="2" s="1"/>
  <c r="O171" i="2" l="1"/>
  <c r="M172" i="2" s="1"/>
  <c r="AD170" i="2"/>
  <c r="AB171" i="2" s="1"/>
  <c r="K193" i="2"/>
  <c r="I194" i="2" s="1"/>
  <c r="Z27" i="2"/>
  <c r="B65" i="2"/>
  <c r="D65" i="2" s="1"/>
  <c r="V156" i="2"/>
  <c r="T157" i="2" s="1"/>
  <c r="K69" i="2"/>
  <c r="I70" i="2" s="1"/>
  <c r="O172" i="2" l="1"/>
  <c r="M173" i="2" s="1"/>
  <c r="AD171" i="2"/>
  <c r="AB172" i="2" s="1"/>
  <c r="K194" i="2"/>
  <c r="I195" i="2" s="1"/>
  <c r="B66" i="2"/>
  <c r="D66" i="2" s="1"/>
  <c r="X28" i="2"/>
  <c r="V157" i="2"/>
  <c r="T158" i="2" s="1"/>
  <c r="K70" i="2"/>
  <c r="I71" i="2"/>
  <c r="O173" i="2" l="1"/>
  <c r="M174" i="2" s="1"/>
  <c r="AD172" i="2"/>
  <c r="AB173" i="2" s="1"/>
  <c r="K195" i="2"/>
  <c r="I196" i="2" s="1"/>
  <c r="Z28" i="2"/>
  <c r="B67" i="2"/>
  <c r="D67" i="2" s="1"/>
  <c r="V158" i="2"/>
  <c r="T159" i="2" s="1"/>
  <c r="K71" i="2"/>
  <c r="I72" i="2" s="1"/>
  <c r="O174" i="2" l="1"/>
  <c r="M175" i="2" s="1"/>
  <c r="AD173" i="2"/>
  <c r="AB174" i="2" s="1"/>
  <c r="K196" i="2"/>
  <c r="I197" i="2" s="1"/>
  <c r="B68" i="2"/>
  <c r="D68" i="2" s="1"/>
  <c r="X29" i="2"/>
  <c r="Z29" i="2"/>
  <c r="V159" i="2"/>
  <c r="T160" i="2" s="1"/>
  <c r="V160" i="2" s="1"/>
  <c r="T161" i="2" s="1"/>
  <c r="V161" i="2" s="1"/>
  <c r="T162" i="2" s="1"/>
  <c r="V162" i="2" s="1"/>
  <c r="T163" i="2" s="1"/>
  <c r="V163" i="2" s="1"/>
  <c r="T164" i="2" s="1"/>
  <c r="V164" i="2" s="1"/>
  <c r="T165" i="2" s="1"/>
  <c r="K72" i="2"/>
  <c r="I73" i="2" s="1"/>
  <c r="O175" i="2" l="1"/>
  <c r="M176" i="2" s="1"/>
  <c r="AD174" i="2"/>
  <c r="AB175" i="2" s="1"/>
  <c r="K197" i="2"/>
  <c r="I198" i="2"/>
  <c r="B69" i="2"/>
  <c r="D69" i="2" s="1"/>
  <c r="X30" i="2"/>
  <c r="V165" i="2"/>
  <c r="T166" i="2" s="1"/>
  <c r="V166" i="2" s="1"/>
  <c r="T167" i="2" s="1"/>
  <c r="V167" i="2" s="1"/>
  <c r="T168" i="2" s="1"/>
  <c r="V168" i="2" s="1"/>
  <c r="T169" i="2" s="1"/>
  <c r="V169" i="2" s="1"/>
  <c r="T170" i="2" s="1"/>
  <c r="V170" i="2" s="1"/>
  <c r="T171" i="2" s="1"/>
  <c r="K73" i="2"/>
  <c r="I74" i="2" s="1"/>
  <c r="O176" i="2" l="1"/>
  <c r="M177" i="2" s="1"/>
  <c r="AD175" i="2"/>
  <c r="AB176" i="2" s="1"/>
  <c r="K198" i="2"/>
  <c r="I199" i="2" s="1"/>
  <c r="Z30" i="2"/>
  <c r="B70" i="2"/>
  <c r="V171" i="2"/>
  <c r="T172" i="2" s="1"/>
  <c r="V172" i="2" s="1"/>
  <c r="T173" i="2" s="1"/>
  <c r="V173" i="2" s="1"/>
  <c r="T174" i="2" s="1"/>
  <c r="V174" i="2" s="1"/>
  <c r="T175" i="2" s="1"/>
  <c r="V175" i="2" s="1"/>
  <c r="T176" i="2" s="1"/>
  <c r="K74" i="2"/>
  <c r="I75" i="2" s="1"/>
  <c r="O177" i="2" l="1"/>
  <c r="M178" i="2" s="1"/>
  <c r="AD176" i="2"/>
  <c r="AB177" i="2" s="1"/>
  <c r="K199" i="2"/>
  <c r="I200" i="2"/>
  <c r="D70" i="2"/>
  <c r="B71" i="2"/>
  <c r="D71" i="2" s="1"/>
  <c r="X31" i="2"/>
  <c r="V176" i="2"/>
  <c r="T177" i="2" s="1"/>
  <c r="V177" i="2" s="1"/>
  <c r="T178" i="2" s="1"/>
  <c r="K75" i="2"/>
  <c r="I76" i="2" s="1"/>
  <c r="O178" i="2" l="1"/>
  <c r="M179" i="2" s="1"/>
  <c r="AD177" i="2"/>
  <c r="AB178" i="2" s="1"/>
  <c r="K200" i="2"/>
  <c r="I201" i="2" s="1"/>
  <c r="Z31" i="2"/>
  <c r="B72" i="2"/>
  <c r="D72" i="2" s="1"/>
  <c r="V178" i="2"/>
  <c r="T179" i="2" s="1"/>
  <c r="V179" i="2" s="1"/>
  <c r="T180" i="2" s="1"/>
  <c r="K76" i="2"/>
  <c r="I77" i="2" s="1"/>
  <c r="O179" i="2" l="1"/>
  <c r="M180" i="2" s="1"/>
  <c r="AD178" i="2"/>
  <c r="AB179" i="2" s="1"/>
  <c r="K201" i="2"/>
  <c r="I202" i="2" s="1"/>
  <c r="B73" i="2"/>
  <c r="X32" i="2"/>
  <c r="V180" i="2"/>
  <c r="T181" i="2" s="1"/>
  <c r="V181" i="2" s="1"/>
  <c r="T182" i="2" s="1"/>
  <c r="V182" i="2" s="1"/>
  <c r="T183" i="2" s="1"/>
  <c r="V183" i="2" s="1"/>
  <c r="T184" i="2" s="1"/>
  <c r="V184" i="2" s="1"/>
  <c r="T185" i="2" s="1"/>
  <c r="V185" i="2" s="1"/>
  <c r="T186" i="2" s="1"/>
  <c r="K77" i="2"/>
  <c r="I78" i="2" s="1"/>
  <c r="O180" i="2" l="1"/>
  <c r="M181" i="2" s="1"/>
  <c r="AD179" i="2"/>
  <c r="AB180" i="2" s="1"/>
  <c r="K202" i="2"/>
  <c r="I203" i="2" s="1"/>
  <c r="Z32" i="2"/>
  <c r="D73" i="2"/>
  <c r="B74" i="2" s="1"/>
  <c r="V186" i="2"/>
  <c r="T187" i="2" s="1"/>
  <c r="V187" i="2" s="1"/>
  <c r="T188" i="2" s="1"/>
  <c r="K78" i="2"/>
  <c r="I79" i="2" s="1"/>
  <c r="O181" i="2" l="1"/>
  <c r="M182" i="2" s="1"/>
  <c r="AD180" i="2"/>
  <c r="AB181" i="2" s="1"/>
  <c r="K203" i="2"/>
  <c r="I204" i="2" s="1"/>
  <c r="D74" i="2"/>
  <c r="B75" i="2" s="1"/>
  <c r="D75" i="2" s="1"/>
  <c r="X33" i="2"/>
  <c r="V188" i="2"/>
  <c r="T189" i="2" s="1"/>
  <c r="V189" i="2" s="1"/>
  <c r="T190" i="2" s="1"/>
  <c r="V190" i="2" s="1"/>
  <c r="T191" i="2" s="1"/>
  <c r="V191" i="2" s="1"/>
  <c r="T192" i="2" s="1"/>
  <c r="K79" i="2"/>
  <c r="I80" i="2" s="1"/>
  <c r="O182" i="2" l="1"/>
  <c r="M183" i="2" s="1"/>
  <c r="AD181" i="2"/>
  <c r="AB182" i="2" s="1"/>
  <c r="K204" i="2"/>
  <c r="I205" i="2" s="1"/>
  <c r="B76" i="2"/>
  <c r="Z33" i="2"/>
  <c r="V192" i="2"/>
  <c r="T193" i="2" s="1"/>
  <c r="V193" i="2" s="1"/>
  <c r="T194" i="2" s="1"/>
  <c r="V194" i="2" s="1"/>
  <c r="T195" i="2" s="1"/>
  <c r="V195" i="2" s="1"/>
  <c r="T196" i="2" s="1"/>
  <c r="V196" i="2" s="1"/>
  <c r="T197" i="2" s="1"/>
  <c r="V197" i="2" s="1"/>
  <c r="T198" i="2" s="1"/>
  <c r="K80" i="2"/>
  <c r="I81" i="2" s="1"/>
  <c r="O183" i="2" l="1"/>
  <c r="M184" i="2" s="1"/>
  <c r="AD182" i="2"/>
  <c r="AB183" i="2" s="1"/>
  <c r="K205" i="2"/>
  <c r="I206" i="2" s="1"/>
  <c r="V198" i="2"/>
  <c r="T199" i="2" s="1"/>
  <c r="X34" i="2"/>
  <c r="D76" i="2"/>
  <c r="K81" i="2"/>
  <c r="I82" i="2" s="1"/>
  <c r="O184" i="2" l="1"/>
  <c r="M185" i="2" s="1"/>
  <c r="AD183" i="2"/>
  <c r="AB184" i="2" s="1"/>
  <c r="K206" i="2"/>
  <c r="I207" i="2" s="1"/>
  <c r="V199" i="2"/>
  <c r="T200" i="2" s="1"/>
  <c r="V200" i="2" s="1"/>
  <c r="T201" i="2" s="1"/>
  <c r="V201" i="2" s="1"/>
  <c r="T202" i="2" s="1"/>
  <c r="V202" i="2" s="1"/>
  <c r="T203" i="2" s="1"/>
  <c r="B77" i="2"/>
  <c r="D77" i="2" s="1"/>
  <c r="Z34" i="2"/>
  <c r="K82" i="2"/>
  <c r="I83" i="2" s="1"/>
  <c r="O185" i="2" l="1"/>
  <c r="M186" i="2" s="1"/>
  <c r="AD184" i="2"/>
  <c r="AB185" i="2" s="1"/>
  <c r="K207" i="2"/>
  <c r="I208" i="2" s="1"/>
  <c r="V203" i="2"/>
  <c r="T204" i="2" s="1"/>
  <c r="V204" i="2" s="1"/>
  <c r="T205" i="2" s="1"/>
  <c r="X35" i="2"/>
  <c r="B78" i="2"/>
  <c r="K83" i="2"/>
  <c r="I84" i="2" s="1"/>
  <c r="O186" i="2" l="1"/>
  <c r="M187" i="2" s="1"/>
  <c r="AD185" i="2"/>
  <c r="AB186" i="2" s="1"/>
  <c r="K208" i="2"/>
  <c r="I209" i="2" s="1"/>
  <c r="V205" i="2"/>
  <c r="T206" i="2" s="1"/>
  <c r="V206" i="2" s="1"/>
  <c r="T207" i="2" s="1"/>
  <c r="D78" i="2"/>
  <c r="B79" i="2" s="1"/>
  <c r="D79" i="2" s="1"/>
  <c r="Z35" i="2"/>
  <c r="K84" i="2"/>
  <c r="I85" i="2" s="1"/>
  <c r="O187" i="2" l="1"/>
  <c r="M188" i="2" s="1"/>
  <c r="AD186" i="2"/>
  <c r="AB187" i="2" s="1"/>
  <c r="K209" i="2"/>
  <c r="I210" i="2" s="1"/>
  <c r="V207" i="2"/>
  <c r="T208" i="2" s="1"/>
  <c r="V208" i="2" s="1"/>
  <c r="T209" i="2" s="1"/>
  <c r="B80" i="2"/>
  <c r="X36" i="2"/>
  <c r="Z36" i="2"/>
  <c r="K85" i="2"/>
  <c r="I86" i="2" s="1"/>
  <c r="O188" i="2" l="1"/>
  <c r="M189" i="2" s="1"/>
  <c r="AD187" i="2"/>
  <c r="AB188" i="2" s="1"/>
  <c r="K210" i="2"/>
  <c r="I211" i="2" s="1"/>
  <c r="V209" i="2"/>
  <c r="T210" i="2" s="1"/>
  <c r="V210" i="2" s="1"/>
  <c r="T211" i="2" s="1"/>
  <c r="V211" i="2" s="1"/>
  <c r="T212" i="2" s="1"/>
  <c r="V212" i="2" s="1"/>
  <c r="T213" i="2" s="1"/>
  <c r="V213" i="2" s="1"/>
  <c r="T214" i="2" s="1"/>
  <c r="V214" i="2" s="1"/>
  <c r="T215" i="2" s="1"/>
  <c r="D80" i="2"/>
  <c r="B81" i="2" s="1"/>
  <c r="K86" i="2"/>
  <c r="I87" i="2" s="1"/>
  <c r="O189" i="2" l="1"/>
  <c r="M190" i="2" s="1"/>
  <c r="AD188" i="2"/>
  <c r="AB189" i="2" s="1"/>
  <c r="K211" i="2"/>
  <c r="I212" i="2" s="1"/>
  <c r="V215" i="2"/>
  <c r="T216" i="2" s="1"/>
  <c r="V216" i="2" s="1"/>
  <c r="T217" i="2" s="1"/>
  <c r="V217" i="2" s="1"/>
  <c r="T218" i="2" s="1"/>
  <c r="V218" i="2" s="1"/>
  <c r="T219" i="2" s="1"/>
  <c r="V219" i="2" s="1"/>
  <c r="T220" i="2" s="1"/>
  <c r="V220" i="2" s="1"/>
  <c r="T221" i="2" s="1"/>
  <c r="V221" i="2" s="1"/>
  <c r="T222" i="2" s="1"/>
  <c r="V222" i="2" s="1"/>
  <c r="T223" i="2" s="1"/>
  <c r="V223" i="2" s="1"/>
  <c r="T224" i="2" s="1"/>
  <c r="V224" i="2" s="1"/>
  <c r="T225" i="2" s="1"/>
  <c r="D81" i="2"/>
  <c r="B82" i="2" s="1"/>
  <c r="X37" i="2"/>
  <c r="Z37" i="2"/>
  <c r="K87" i="2"/>
  <c r="I88" i="2" s="1"/>
  <c r="O190" i="2" l="1"/>
  <c r="M191" i="2" s="1"/>
  <c r="AD189" i="2"/>
  <c r="AB190" i="2" s="1"/>
  <c r="K212" i="2"/>
  <c r="I213" i="2" s="1"/>
  <c r="X38" i="2"/>
  <c r="Z38" i="2"/>
  <c r="D82" i="2"/>
  <c r="V225" i="2"/>
  <c r="T226" i="2" s="1"/>
  <c r="V226" i="2" s="1"/>
  <c r="T227" i="2" s="1"/>
  <c r="K88" i="2"/>
  <c r="I89" i="2" s="1"/>
  <c r="O191" i="2" l="1"/>
  <c r="M192" i="2" s="1"/>
  <c r="AD190" i="2"/>
  <c r="AB191" i="2" s="1"/>
  <c r="K213" i="2"/>
  <c r="I214" i="2"/>
  <c r="B83" i="2"/>
  <c r="V227" i="2"/>
  <c r="T228" i="2"/>
  <c r="V228" i="2" s="1"/>
  <c r="T229" i="2" s="1"/>
  <c r="V229" i="2" s="1"/>
  <c r="T230" i="2" s="1"/>
  <c r="V230" i="2" s="1"/>
  <c r="T231" i="2" s="1"/>
  <c r="V231" i="2" s="1"/>
  <c r="T232" i="2" s="1"/>
  <c r="V232" i="2" s="1"/>
  <c r="T233" i="2" s="1"/>
  <c r="K89" i="2"/>
  <c r="I90" i="2" s="1"/>
  <c r="O192" i="2" l="1"/>
  <c r="M193" i="2" s="1"/>
  <c r="AD191" i="2"/>
  <c r="AB192" i="2" s="1"/>
  <c r="K214" i="2"/>
  <c r="I215" i="2" s="1"/>
  <c r="D83" i="2"/>
  <c r="B84" i="2" s="1"/>
  <c r="D84" i="2" s="1"/>
  <c r="V233" i="2"/>
  <c r="T234" i="2" s="1"/>
  <c r="V234" i="2" s="1"/>
  <c r="T235" i="2" s="1"/>
  <c r="X39" i="2"/>
  <c r="K90" i="2"/>
  <c r="I91" i="2" s="1"/>
  <c r="O193" i="2" l="1"/>
  <c r="M194" i="2" s="1"/>
  <c r="AD192" i="2"/>
  <c r="AB193" i="2" s="1"/>
  <c r="K215" i="2"/>
  <c r="I216" i="2"/>
  <c r="B85" i="2"/>
  <c r="D85" i="2" s="1"/>
  <c r="V235" i="2"/>
  <c r="T236" i="2" s="1"/>
  <c r="V236" i="2" s="1"/>
  <c r="T237" i="2" s="1"/>
  <c r="V237" i="2" s="1"/>
  <c r="T238" i="2" s="1"/>
  <c r="V238" i="2" s="1"/>
  <c r="T239" i="2" s="1"/>
  <c r="V239" i="2" s="1"/>
  <c r="T240" i="2" s="1"/>
  <c r="V240" i="2" s="1"/>
  <c r="T241" i="2" s="1"/>
  <c r="Z39" i="2"/>
  <c r="K91" i="2"/>
  <c r="I92" i="2" s="1"/>
  <c r="O194" i="2" l="1"/>
  <c r="M195" i="2" s="1"/>
  <c r="AD193" i="2"/>
  <c r="AB194" i="2" s="1"/>
  <c r="K216" i="2"/>
  <c r="I217" i="2"/>
  <c r="V241" i="2"/>
  <c r="T242" i="2" s="1"/>
  <c r="V242" i="2" s="1"/>
  <c r="T243" i="2" s="1"/>
  <c r="X40" i="2"/>
  <c r="B86" i="2"/>
  <c r="D86" i="2" s="1"/>
  <c r="K92" i="2"/>
  <c r="I93" i="2" s="1"/>
  <c r="O195" i="2" l="1"/>
  <c r="M196" i="2" s="1"/>
  <c r="AD194" i="2"/>
  <c r="AB195" i="2" s="1"/>
  <c r="K217" i="2"/>
  <c r="I218" i="2" s="1"/>
  <c r="V243" i="2"/>
  <c r="T244" i="2" s="1"/>
  <c r="V244" i="2" s="1"/>
  <c r="T245" i="2" s="1"/>
  <c r="B87" i="2"/>
  <c r="D87" i="2" s="1"/>
  <c r="Z40" i="2"/>
  <c r="K93" i="2"/>
  <c r="I94" i="2" s="1"/>
  <c r="O196" i="2" l="1"/>
  <c r="M197" i="2" s="1"/>
  <c r="V245" i="2"/>
  <c r="T246" i="2" s="1"/>
  <c r="AD195" i="2"/>
  <c r="AB196" i="2" s="1"/>
  <c r="K218" i="2"/>
  <c r="I219" i="2" s="1"/>
  <c r="X41" i="2"/>
  <c r="B88" i="2"/>
  <c r="K94" i="2"/>
  <c r="I95" i="2" s="1"/>
  <c r="O197" i="2" l="1"/>
  <c r="M198" i="2" s="1"/>
  <c r="V246" i="2"/>
  <c r="T247" i="2" s="1"/>
  <c r="V247" i="2" s="1"/>
  <c r="T248" i="2" s="1"/>
  <c r="V248" i="2" s="1"/>
  <c r="T249" i="2" s="1"/>
  <c r="V249" i="2" s="1"/>
  <c r="T250" i="2" s="1"/>
  <c r="V250" i="2" s="1"/>
  <c r="T251" i="2" s="1"/>
  <c r="V251" i="2" s="1"/>
  <c r="T252" i="2" s="1"/>
  <c r="AD196" i="2"/>
  <c r="AB197" i="2" s="1"/>
  <c r="K219" i="2"/>
  <c r="I220" i="2" s="1"/>
  <c r="D88" i="2"/>
  <c r="B89" i="2" s="1"/>
  <c r="D89" i="2" s="1"/>
  <c r="Z41" i="2"/>
  <c r="K95" i="2"/>
  <c r="I96" i="2" s="1"/>
  <c r="O198" i="2" l="1"/>
  <c r="M199" i="2" s="1"/>
  <c r="V252" i="2"/>
  <c r="T253" i="2" s="1"/>
  <c r="V253" i="2" s="1"/>
  <c r="T254" i="2" s="1"/>
  <c r="AD197" i="2"/>
  <c r="AB198" i="2" s="1"/>
  <c r="K220" i="2"/>
  <c r="I221" i="2" s="1"/>
  <c r="B90" i="2"/>
  <c r="D90" i="2" s="1"/>
  <c r="X42" i="2"/>
  <c r="K96" i="2"/>
  <c r="I97" i="2" s="1"/>
  <c r="O199" i="2" l="1"/>
  <c r="M200" i="2" s="1"/>
  <c r="V254" i="2"/>
  <c r="T255" i="2"/>
  <c r="AD198" i="2"/>
  <c r="AB199" i="2" s="1"/>
  <c r="K221" i="2"/>
  <c r="I222" i="2"/>
  <c r="Z42" i="2"/>
  <c r="B91" i="2"/>
  <c r="D91" i="2" s="1"/>
  <c r="K97" i="2"/>
  <c r="I98" i="2" s="1"/>
  <c r="O200" i="2" l="1"/>
  <c r="M201" i="2" s="1"/>
  <c r="V255" i="2"/>
  <c r="T256" i="2"/>
  <c r="V256" i="2" s="1"/>
  <c r="T257" i="2" s="1"/>
  <c r="V257" i="2" s="1"/>
  <c r="T258" i="2" s="1"/>
  <c r="AD199" i="2"/>
  <c r="AB200" i="2" s="1"/>
  <c r="K222" i="2"/>
  <c r="I223" i="2" s="1"/>
  <c r="B92" i="2"/>
  <c r="D92" i="2" s="1"/>
  <c r="X43" i="2"/>
  <c r="K98" i="2"/>
  <c r="O201" i="2" l="1"/>
  <c r="M202" i="2" s="1"/>
  <c r="V258" i="2"/>
  <c r="T259" i="2" s="1"/>
  <c r="AD200" i="2"/>
  <c r="AB201" i="2" s="1"/>
  <c r="K223" i="2"/>
  <c r="I224" i="2" s="1"/>
  <c r="Z43" i="2"/>
  <c r="I99" i="2"/>
  <c r="K99" i="2" s="1"/>
  <c r="B93" i="2"/>
  <c r="D93" i="2" s="1"/>
  <c r="O202" i="2" l="1"/>
  <c r="M203" i="2" s="1"/>
  <c r="V259" i="2"/>
  <c r="T260" i="2" s="1"/>
  <c r="V260" i="2" s="1"/>
  <c r="AD201" i="2"/>
  <c r="AB202" i="2" s="1"/>
  <c r="K224" i="2"/>
  <c r="I225" i="2" s="1"/>
  <c r="B94" i="2"/>
  <c r="D94" i="2" s="1"/>
  <c r="I100" i="2"/>
  <c r="X44" i="2"/>
  <c r="K100" i="2"/>
  <c r="O203" i="2" l="1"/>
  <c r="M204" i="2" s="1"/>
  <c r="AD202" i="2"/>
  <c r="AB203" i="2" s="1"/>
  <c r="K225" i="2"/>
  <c r="I226" i="2" s="1"/>
  <c r="I101" i="2"/>
  <c r="K101" i="2" s="1"/>
  <c r="Z44" i="2"/>
  <c r="B95" i="2"/>
  <c r="D95" i="2" s="1"/>
  <c r="O204" i="2" l="1"/>
  <c r="M205" i="2" s="1"/>
  <c r="AD203" i="2"/>
  <c r="AB204" i="2" s="1"/>
  <c r="K226" i="2"/>
  <c r="I227" i="2" s="1"/>
  <c r="B96" i="2"/>
  <c r="D96" i="2" s="1"/>
  <c r="I102" i="2"/>
  <c r="K102" i="2" s="1"/>
  <c r="X45" i="2"/>
  <c r="O205" i="2" l="1"/>
  <c r="M206" i="2" s="1"/>
  <c r="AD204" i="2"/>
  <c r="AB205" i="2" s="1"/>
  <c r="K227" i="2"/>
  <c r="I228" i="2" s="1"/>
  <c r="Z45" i="2"/>
  <c r="I103" i="2"/>
  <c r="K103" i="2" s="1"/>
  <c r="B97" i="2"/>
  <c r="D97" i="2" s="1"/>
  <c r="O206" i="2" l="1"/>
  <c r="M207" i="2" s="1"/>
  <c r="AD205" i="2"/>
  <c r="AB206" i="2" s="1"/>
  <c r="K228" i="2"/>
  <c r="I229" i="2" s="1"/>
  <c r="I104" i="2"/>
  <c r="K104" i="2" s="1"/>
  <c r="I105" i="2" s="1"/>
  <c r="X46" i="2"/>
  <c r="O207" i="2" l="1"/>
  <c r="M208" i="2" s="1"/>
  <c r="AD206" i="2"/>
  <c r="AB207" i="2" s="1"/>
  <c r="K229" i="2"/>
  <c r="I230" i="2"/>
  <c r="Z46" i="2"/>
  <c r="K105" i="2"/>
  <c r="O208" i="2" l="1"/>
  <c r="M209" i="2" s="1"/>
  <c r="AD207" i="2"/>
  <c r="AB208" i="2" s="1"/>
  <c r="K230" i="2"/>
  <c r="I231" i="2" s="1"/>
  <c r="I106" i="2"/>
  <c r="K106" i="2" s="1"/>
  <c r="X47" i="2"/>
  <c r="O209" i="2" l="1"/>
  <c r="M210" i="2" s="1"/>
  <c r="AD208" i="2"/>
  <c r="AB209" i="2" s="1"/>
  <c r="K231" i="2"/>
  <c r="I232" i="2" s="1"/>
  <c r="I107" i="2"/>
  <c r="K107" i="2" s="1"/>
  <c r="I108" i="2" s="1"/>
  <c r="Z47" i="2"/>
  <c r="O210" i="2" l="1"/>
  <c r="M211" i="2" s="1"/>
  <c r="AD209" i="2"/>
  <c r="AB210" i="2" s="1"/>
  <c r="K232" i="2"/>
  <c r="I233" i="2" s="1"/>
  <c r="X48" i="2"/>
  <c r="K108" i="2"/>
  <c r="O211" i="2" l="1"/>
  <c r="M212" i="2" s="1"/>
  <c r="AD210" i="2"/>
  <c r="AB211" i="2" s="1"/>
  <c r="K233" i="2"/>
  <c r="I234" i="2" s="1"/>
  <c r="I109" i="2"/>
  <c r="K109" i="2" s="1"/>
  <c r="Z48" i="2"/>
  <c r="O212" i="2" l="1"/>
  <c r="M213" i="2" s="1"/>
  <c r="AD211" i="2"/>
  <c r="AB212" i="2" s="1"/>
  <c r="K234" i="2"/>
  <c r="I235" i="2" s="1"/>
  <c r="I110" i="2"/>
  <c r="K110" i="2" s="1"/>
  <c r="X49" i="2"/>
  <c r="O213" i="2" l="1"/>
  <c r="M214" i="2" s="1"/>
  <c r="AD212" i="2"/>
  <c r="K235" i="2"/>
  <c r="I236" i="2" s="1"/>
  <c r="I111" i="2"/>
  <c r="K111" i="2" s="1"/>
  <c r="I112" i="2" s="1"/>
  <c r="Z49" i="2"/>
  <c r="O214" i="2" l="1"/>
  <c r="M215" i="2" s="1"/>
  <c r="K236" i="2"/>
  <c r="I237" i="2" s="1"/>
  <c r="X50" i="2"/>
  <c r="Z50" i="2"/>
  <c r="K112" i="2"/>
  <c r="O215" i="2" l="1"/>
  <c r="M216" i="2" s="1"/>
  <c r="K237" i="2"/>
  <c r="I238" i="2"/>
  <c r="I113" i="2"/>
  <c r="K113" i="2" s="1"/>
  <c r="X51" i="2"/>
  <c r="O216" i="2" l="1"/>
  <c r="M217" i="2" s="1"/>
  <c r="K238" i="2"/>
  <c r="I239" i="2" s="1"/>
  <c r="Z51" i="2"/>
  <c r="I114" i="2"/>
  <c r="K114" i="2" s="1"/>
  <c r="O217" i="2" l="1"/>
  <c r="M218" i="2" s="1"/>
  <c r="K239" i="2"/>
  <c r="I240" i="2"/>
  <c r="I115" i="2"/>
  <c r="K115" i="2" s="1"/>
  <c r="X52" i="2"/>
  <c r="O218" i="2" l="1"/>
  <c r="M219" i="2" s="1"/>
  <c r="K240" i="2"/>
  <c r="I241" i="2"/>
  <c r="I116" i="2"/>
  <c r="K116" i="2" s="1"/>
  <c r="Z52" i="2"/>
  <c r="O219" i="2" l="1"/>
  <c r="M220" i="2" s="1"/>
  <c r="K241" i="2"/>
  <c r="I242" i="2" s="1"/>
  <c r="I117" i="2"/>
  <c r="X53" i="2"/>
  <c r="K117" i="2"/>
  <c r="O220" i="2" l="1"/>
  <c r="M221" i="2" s="1"/>
  <c r="K242" i="2"/>
  <c r="I243" i="2" s="1"/>
  <c r="I118" i="2"/>
  <c r="Z53" i="2"/>
  <c r="K118" i="2" l="1"/>
  <c r="O221" i="2"/>
  <c r="M222" i="2" s="1"/>
  <c r="K243" i="2"/>
  <c r="I244" i="2" s="1"/>
  <c r="X54" i="2"/>
  <c r="I119" i="2"/>
  <c r="O222" i="2" l="1"/>
  <c r="M223" i="2" s="1"/>
  <c r="K119" i="2"/>
  <c r="I120" i="2" s="1"/>
  <c r="K244" i="2"/>
  <c r="I245" i="2" s="1"/>
  <c r="Z54" i="2"/>
  <c r="K120" i="2" l="1"/>
  <c r="O223" i="2"/>
  <c r="M224" i="2" s="1"/>
  <c r="K245" i="2"/>
  <c r="I246" i="2" s="1"/>
  <c r="I121" i="2"/>
  <c r="X55" i="2"/>
  <c r="K121" i="2" l="1"/>
  <c r="O224" i="2"/>
  <c r="M225" i="2" s="1"/>
  <c r="K246" i="2"/>
  <c r="I247" i="2" s="1"/>
  <c r="Z55" i="2"/>
  <c r="I122" i="2"/>
  <c r="K122" i="2"/>
  <c r="O225" i="2" l="1"/>
  <c r="M226" i="2" s="1"/>
  <c r="K247" i="2"/>
  <c r="I248" i="2" s="1"/>
  <c r="I123" i="2"/>
  <c r="X56" i="2"/>
  <c r="O226" i="2" l="1"/>
  <c r="M227" i="2" s="1"/>
  <c r="K123" i="2"/>
  <c r="I124" i="2" s="1"/>
  <c r="K248" i="2"/>
  <c r="I249" i="2"/>
  <c r="Z56" i="2"/>
  <c r="K124" i="2" l="1"/>
  <c r="O227" i="2"/>
  <c r="M228" i="2" s="1"/>
  <c r="K249" i="2"/>
  <c r="I250" i="2" s="1"/>
  <c r="X57" i="2"/>
  <c r="I125" i="2"/>
  <c r="K125" i="2"/>
  <c r="I126" i="2" s="1"/>
  <c r="O228" i="2" l="1"/>
  <c r="M229" i="2" s="1"/>
  <c r="K250" i="2"/>
  <c r="I251" i="2" s="1"/>
  <c r="Z57" i="2"/>
  <c r="K126" i="2"/>
  <c r="O229" i="2" l="1"/>
  <c r="M230" i="2" s="1"/>
  <c r="K251" i="2"/>
  <c r="I252" i="2" s="1"/>
  <c r="I127" i="2"/>
  <c r="X58" i="2"/>
  <c r="O230" i="2" l="1"/>
  <c r="M231" i="2" s="1"/>
  <c r="K127" i="2"/>
  <c r="I128" i="2" s="1"/>
  <c r="K252" i="2"/>
  <c r="I253" i="2"/>
  <c r="Z58" i="2"/>
  <c r="K128" i="2" l="1"/>
  <c r="O231" i="2"/>
  <c r="M232" i="2" s="1"/>
  <c r="K253" i="2"/>
  <c r="I254" i="2"/>
  <c r="I129" i="2"/>
  <c r="X59" i="2"/>
  <c r="O232" i="2" l="1"/>
  <c r="M233" i="2" s="1"/>
  <c r="K129" i="2"/>
  <c r="I130" i="2" s="1"/>
  <c r="K254" i="2"/>
  <c r="Z59" i="2"/>
  <c r="K130" i="2"/>
  <c r="I131" i="2" s="1"/>
  <c r="O233" i="2" l="1"/>
  <c r="M234" i="2" s="1"/>
  <c r="K255" i="2"/>
  <c r="I256" i="2" s="1"/>
  <c r="X60" i="2"/>
  <c r="K131" i="2"/>
  <c r="O234" i="2" l="1"/>
  <c r="M235" i="2" s="1"/>
  <c r="K256" i="2"/>
  <c r="I257" i="2"/>
  <c r="Z60" i="2"/>
  <c r="I132" i="2"/>
  <c r="O235" i="2" l="1"/>
  <c r="M236" i="2" s="1"/>
  <c r="K132" i="2"/>
  <c r="K257" i="2"/>
  <c r="I258" i="2" s="1"/>
  <c r="I133" i="2"/>
  <c r="X61" i="2"/>
  <c r="K133" i="2" l="1"/>
  <c r="I134" i="2" s="1"/>
  <c r="O236" i="2"/>
  <c r="M237" i="2" s="1"/>
  <c r="K258" i="2"/>
  <c r="I259" i="2" s="1"/>
  <c r="Z61" i="2"/>
  <c r="K134" i="2"/>
  <c r="O237" i="2" l="1"/>
  <c r="M238" i="2" s="1"/>
  <c r="K259" i="2"/>
  <c r="I260" i="2" s="1"/>
  <c r="I135" i="2"/>
  <c r="X62" i="2"/>
  <c r="K135" i="2"/>
  <c r="O238" i="2" l="1"/>
  <c r="M239" i="2" s="1"/>
  <c r="K260" i="2"/>
  <c r="I261" i="2"/>
  <c r="Z62" i="2"/>
  <c r="I136" i="2"/>
  <c r="K136" i="2" l="1"/>
  <c r="I137" i="2" s="1"/>
  <c r="O239" i="2"/>
  <c r="M240" i="2" s="1"/>
  <c r="K261" i="2"/>
  <c r="I262" i="2"/>
  <c r="X63" i="2"/>
  <c r="K137" i="2"/>
  <c r="I138" i="2" s="1"/>
  <c r="O240" i="2" l="1"/>
  <c r="M241" i="2" s="1"/>
  <c r="K262" i="2"/>
  <c r="I263" i="2" s="1"/>
  <c r="Z63" i="2"/>
  <c r="K138" i="2"/>
  <c r="O241" i="2" l="1"/>
  <c r="M242" i="2" s="1"/>
  <c r="K263" i="2"/>
  <c r="I264" i="2"/>
  <c r="I139" i="2"/>
  <c r="X64" i="2"/>
  <c r="K139" i="2"/>
  <c r="O242" i="2" l="1"/>
  <c r="M243" i="2" s="1"/>
  <c r="K264" i="2"/>
  <c r="I265" i="2" s="1"/>
  <c r="I140" i="2"/>
  <c r="Z64" i="2"/>
  <c r="K140" i="2" l="1"/>
  <c r="O243" i="2"/>
  <c r="K265" i="2"/>
  <c r="I266" i="2" s="1"/>
  <c r="I141" i="2"/>
  <c r="X65" i="2"/>
  <c r="K141" i="2" l="1"/>
  <c r="K266" i="2"/>
  <c r="I267" i="2" s="1"/>
  <c r="Z65" i="2"/>
  <c r="I142" i="2"/>
  <c r="K142" i="2" l="1"/>
  <c r="K267" i="2"/>
  <c r="I268" i="2" s="1"/>
  <c r="I143" i="2"/>
  <c r="X66" i="2"/>
  <c r="K143" i="2"/>
  <c r="K268" i="2" l="1"/>
  <c r="I269" i="2" s="1"/>
  <c r="Z66" i="2"/>
  <c r="K269" i="2" l="1"/>
  <c r="I270" i="2" s="1"/>
  <c r="X67" i="2"/>
  <c r="K270" i="2" l="1"/>
  <c r="I271" i="2" s="1"/>
  <c r="Z67" i="2"/>
  <c r="K271" i="2" l="1"/>
  <c r="I272" i="2"/>
  <c r="X68" i="2"/>
  <c r="K272" i="2" l="1"/>
  <c r="I273" i="2"/>
  <c r="Z68" i="2"/>
  <c r="K273" i="2" l="1"/>
  <c r="I274" i="2" s="1"/>
  <c r="X69" i="2"/>
  <c r="Z69" i="2"/>
  <c r="K274" i="2" l="1"/>
  <c r="I275" i="2" s="1"/>
  <c r="X70" i="2"/>
  <c r="K275" i="2" l="1"/>
  <c r="I276" i="2" s="1"/>
  <c r="Z70" i="2"/>
  <c r="K276" i="2" l="1"/>
  <c r="I277" i="2" s="1"/>
  <c r="X71" i="2"/>
  <c r="Z71" i="2"/>
  <c r="K277" i="2" l="1"/>
  <c r="I278" i="2" s="1"/>
  <c r="K278" i="2" l="1"/>
  <c r="I279" i="2" s="1"/>
  <c r="X72" i="2"/>
  <c r="Z72" i="2"/>
  <c r="K279" i="2" l="1"/>
  <c r="I280" i="2" s="1"/>
  <c r="K280" i="2" l="1"/>
  <c r="I281" i="2" s="1"/>
  <c r="X73" i="2"/>
  <c r="K281" i="2" l="1"/>
  <c r="I282" i="2" s="1"/>
  <c r="Z73" i="2"/>
  <c r="K282" i="2" l="1"/>
  <c r="I283" i="2" s="1"/>
  <c r="X74" i="2"/>
  <c r="K283" i="2" l="1"/>
  <c r="I284" i="2" s="1"/>
  <c r="Z74" i="2"/>
  <c r="K284" i="2" l="1"/>
  <c r="I285" i="2" s="1"/>
  <c r="X75" i="2"/>
  <c r="K285" i="2" l="1"/>
  <c r="I286" i="2"/>
  <c r="Z75" i="2"/>
  <c r="K286" i="2" l="1"/>
  <c r="I287" i="2" s="1"/>
  <c r="X76" i="2"/>
  <c r="K287" i="2" l="1"/>
  <c r="I288" i="2"/>
  <c r="Z76" i="2"/>
  <c r="K288" i="2" l="1"/>
  <c r="I289" i="2"/>
  <c r="X77" i="2"/>
  <c r="K289" i="2" l="1"/>
  <c r="I290" i="2" s="1"/>
  <c r="Z77" i="2"/>
  <c r="K290" i="2" l="1"/>
  <c r="I291" i="2" s="1"/>
  <c r="X78" i="2"/>
  <c r="K291" i="2" l="1"/>
  <c r="I292" i="2" s="1"/>
  <c r="Z78" i="2"/>
  <c r="K292" i="2" l="1"/>
  <c r="I293" i="2" s="1"/>
  <c r="X79" i="2"/>
  <c r="K293" i="2" l="1"/>
  <c r="I294" i="2" s="1"/>
  <c r="Z79" i="2"/>
  <c r="K294" i="2" l="1"/>
  <c r="I295" i="2" s="1"/>
  <c r="X80" i="2"/>
  <c r="K295" i="2" l="1"/>
  <c r="I296" i="2" s="1"/>
  <c r="Z80" i="2"/>
  <c r="K296" i="2" l="1"/>
  <c r="I297" i="2"/>
  <c r="X81" i="2"/>
  <c r="K297" i="2" l="1"/>
  <c r="I298" i="2" s="1"/>
  <c r="Z81" i="2"/>
  <c r="K298" i="2" l="1"/>
  <c r="I299" i="2" s="1"/>
  <c r="X82" i="2"/>
  <c r="Z82" i="2"/>
  <c r="K299" i="2" l="1"/>
  <c r="I300" i="2" s="1"/>
  <c r="K300" i="2" l="1"/>
  <c r="I301" i="2" s="1"/>
  <c r="X83" i="2"/>
  <c r="K301" i="2" l="1"/>
  <c r="I302" i="2" s="1"/>
  <c r="Z83" i="2"/>
  <c r="K302" i="2" l="1"/>
  <c r="I303" i="2" s="1"/>
  <c r="X84" i="2"/>
  <c r="K303" i="2" l="1"/>
  <c r="I304" i="2" s="1"/>
  <c r="Z84" i="2"/>
  <c r="K304" i="2" l="1"/>
  <c r="I305" i="2" s="1"/>
  <c r="X85" i="2"/>
  <c r="Z85" i="2"/>
  <c r="K305" i="2" l="1"/>
  <c r="I306" i="2" s="1"/>
  <c r="K306" i="2" l="1"/>
  <c r="I307" i="2" s="1"/>
  <c r="X86" i="2"/>
  <c r="Z86" i="2"/>
  <c r="K307" i="2" l="1"/>
  <c r="I308" i="2" s="1"/>
  <c r="X87" i="2"/>
  <c r="K308" i="2" l="1"/>
  <c r="I309" i="2" s="1"/>
  <c r="Z87" i="2"/>
  <c r="K309" i="2" l="1"/>
  <c r="I310" i="2" s="1"/>
  <c r="X88" i="2"/>
  <c r="K310" i="2" l="1"/>
  <c r="I311" i="2" s="1"/>
  <c r="Z88" i="2"/>
  <c r="K311" i="2" l="1"/>
  <c r="I312" i="2" s="1"/>
  <c r="X89" i="2"/>
  <c r="K312" i="2" l="1"/>
  <c r="I313" i="2"/>
  <c r="Z89" i="2"/>
  <c r="K313" i="2" l="1"/>
  <c r="I314" i="2" s="1"/>
  <c r="X90" i="2"/>
  <c r="Z90" i="2"/>
  <c r="K314" i="2" l="1"/>
  <c r="I315" i="2" s="1"/>
  <c r="X91" i="2"/>
  <c r="Z91" i="2"/>
  <c r="K315" i="2" l="1"/>
  <c r="I316" i="2" s="1"/>
  <c r="K316" i="2" l="1"/>
  <c r="I317" i="2" s="1"/>
  <c r="X92" i="2"/>
  <c r="K317" i="2" l="1"/>
  <c r="I318" i="2"/>
  <c r="Z92" i="2"/>
  <c r="K318" i="2" l="1"/>
  <c r="I319" i="2"/>
  <c r="X93" i="2"/>
  <c r="Z93" i="2"/>
  <c r="K319" i="2" l="1"/>
  <c r="I320" i="2" s="1"/>
  <c r="X94" i="2"/>
  <c r="Z94" i="2"/>
  <c r="K320" i="2" l="1"/>
  <c r="I321" i="2"/>
  <c r="K321" i="2" l="1"/>
  <c r="I322" i="2" s="1"/>
  <c r="X95" i="2"/>
  <c r="Z95" i="2"/>
  <c r="K322" i="2" l="1"/>
  <c r="I323" i="2" s="1"/>
  <c r="X96" i="2"/>
  <c r="Z96" i="2"/>
  <c r="K323" i="2" l="1"/>
  <c r="I324" i="2" s="1"/>
  <c r="X97" i="2"/>
  <c r="K324" i="2" l="1"/>
  <c r="Z97" i="2"/>
  <c r="X98" i="2" l="1"/>
  <c r="Z98" i="2" l="1"/>
  <c r="X99" i="2" l="1"/>
  <c r="Z99" i="2" l="1"/>
  <c r="X100" i="2" l="1"/>
  <c r="Z100" i="2"/>
  <c r="X101" i="2" l="1"/>
  <c r="Z101" i="2" l="1"/>
  <c r="X102" i="2" l="1"/>
  <c r="Z102" i="2"/>
  <c r="X103" i="2" l="1"/>
  <c r="Z103" i="2" l="1"/>
  <c r="X104" i="2" l="1"/>
  <c r="Z104" i="2" l="1"/>
  <c r="X105" i="2" l="1"/>
  <c r="Z105" i="2" l="1"/>
  <c r="X106" i="2" l="1"/>
  <c r="Z106" i="2" l="1"/>
  <c r="X107" i="2" l="1"/>
  <c r="Z107" i="2" l="1"/>
</calcChain>
</file>

<file path=xl/sharedStrings.xml><?xml version="1.0" encoding="utf-8"?>
<sst xmlns="http://schemas.openxmlformats.org/spreadsheetml/2006/main" count="187" uniqueCount="65">
  <si>
    <t>Gehalt</t>
  </si>
  <si>
    <t>Diana</t>
  </si>
  <si>
    <t>Benzin</t>
  </si>
  <si>
    <t>Essen/Trinken</t>
  </si>
  <si>
    <t>Strom</t>
  </si>
  <si>
    <t>Gas</t>
  </si>
  <si>
    <t>Müll</t>
  </si>
  <si>
    <t>Rate Segeberg</t>
  </si>
  <si>
    <t>Wohngeld</t>
  </si>
  <si>
    <t>Internet</t>
  </si>
  <si>
    <t>Fernsehen</t>
  </si>
  <si>
    <t>Rate Köpke</t>
  </si>
  <si>
    <t>Diverses</t>
  </si>
  <si>
    <t>Miete</t>
  </si>
  <si>
    <t>Rate Wilster</t>
  </si>
  <si>
    <t>Summe</t>
  </si>
  <si>
    <t>Zusammen</t>
  </si>
  <si>
    <t>Estavisio</t>
  </si>
  <si>
    <t>Wasser</t>
  </si>
  <si>
    <t>Riester</t>
  </si>
  <si>
    <t>Zahnzusatz</t>
  </si>
  <si>
    <t>Mietausfall</t>
  </si>
  <si>
    <t>Gesamt</t>
  </si>
  <si>
    <t>Köpke</t>
  </si>
  <si>
    <t>Kerstin</t>
  </si>
  <si>
    <t>BU/Basis</t>
  </si>
  <si>
    <t>Handy</t>
  </si>
  <si>
    <t>Mietausfallversicherung</t>
  </si>
  <si>
    <t>Überstunden</t>
  </si>
  <si>
    <t>GEZ</t>
  </si>
  <si>
    <t>Ab Feb 2016</t>
  </si>
  <si>
    <t>Ab Aug 2018</t>
  </si>
  <si>
    <t>Targo Bank</t>
  </si>
  <si>
    <t>DSL Bank</t>
  </si>
  <si>
    <t>Monat</t>
  </si>
  <si>
    <t>Restschuld</t>
  </si>
  <si>
    <t>Tilgung</t>
  </si>
  <si>
    <t>Zinsen</t>
  </si>
  <si>
    <t>Targo Bank abgezahlt</t>
  </si>
  <si>
    <t>Köpke Abgezahlt</t>
  </si>
  <si>
    <t>Wüstenrot abgezahlt</t>
  </si>
  <si>
    <t>Heizung Bad</t>
  </si>
  <si>
    <t>Boden EG Wohnen</t>
  </si>
  <si>
    <t>Treppe</t>
  </si>
  <si>
    <t>Tür</t>
  </si>
  <si>
    <t>Giebel Ausbessern</t>
  </si>
  <si>
    <t>Regenrinne ausbessern</t>
  </si>
  <si>
    <t>Diverse ausbesserungsarbeiten</t>
  </si>
  <si>
    <t>Neues Objekt in Wilster</t>
  </si>
  <si>
    <t>Kaufpreis</t>
  </si>
  <si>
    <t>Notarkosten</t>
  </si>
  <si>
    <t>Grunderwerbssteuer</t>
  </si>
  <si>
    <t>PSD Nord</t>
  </si>
  <si>
    <t>Ab Dezember 2020</t>
  </si>
  <si>
    <t>Zingelstr. 14</t>
  </si>
  <si>
    <t>Sparkasse</t>
  </si>
  <si>
    <t>Rate</t>
  </si>
  <si>
    <t>Carola</t>
  </si>
  <si>
    <t>Bäder neu machen á 8000€</t>
  </si>
  <si>
    <t>Boden laden neu</t>
  </si>
  <si>
    <t>Käufercourtage (Makler)</t>
  </si>
  <si>
    <t>Fenster Damen WC neu</t>
  </si>
  <si>
    <t>Fassade neu Verkleiden</t>
  </si>
  <si>
    <t>Ab Januar 2022</t>
  </si>
  <si>
    <t>PVCreditplus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</si>
</sst>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44" fontId="0" fillId="0" borderId="0" xfId="0" applyNumberFormat="1"/>
    <xf numFmtId="6" fontId="0" fillId="0" borderId="0" xfId="1" applyNumberFormat="1" applyFont="1"/>
    <xf numFmtId="0" fontId="0" fillId="2" borderId="0" xfId="0" applyFill="1"/>
    <xf numFmtId="17" fontId="0" fillId="0" borderId="0" xfId="0" applyNumberFormat="1"/>
    <xf numFmtId="0" fontId="0" fillId="3" borderId="0" xfId="0" applyFill="1"/>
    <xf numFmtId="164" fontId="0" fillId="0" borderId="0" xfId="0" applyNumberFormat="1"/>
    <xf numFmtId="17" fontId="0" fillId="2" borderId="0" xfId="0" applyNumberForma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98"/>
  <sheetViews>
    <sheetView topLeftCell="A62" workbookViewId="0">
      <selection activeCell="N31" sqref="N31"/>
    </sheetView>
  </sheetViews>
  <sheetFormatPr baseColWidth="10" defaultRowHeight="15" x14ac:dyDescent="0.25"/>
  <cols>
    <col min="2" max="2" width="16.5703125" bestFit="1" customWidth="1"/>
    <col min="3" max="3" width="12" style="1" bestFit="1" customWidth="1"/>
    <col min="5" max="5" width="13" bestFit="1" customWidth="1"/>
    <col min="6" max="6" width="12" style="1" bestFit="1" customWidth="1"/>
    <col min="8" max="8" width="22.7109375" bestFit="1" customWidth="1"/>
    <col min="9" max="9" width="9.42578125" style="1" bestFit="1" customWidth="1"/>
    <col min="14" max="14" width="29.140625" bestFit="1" customWidth="1"/>
  </cols>
  <sheetData>
    <row r="2" spans="2:11" x14ac:dyDescent="0.25">
      <c r="B2" t="s">
        <v>28</v>
      </c>
      <c r="C2" s="1">
        <v>400</v>
      </c>
    </row>
    <row r="3" spans="2:11" x14ac:dyDescent="0.25">
      <c r="B3" t="s">
        <v>0</v>
      </c>
      <c r="C3" s="1">
        <v>1600</v>
      </c>
      <c r="E3" t="s">
        <v>14</v>
      </c>
      <c r="F3" s="1">
        <v>-800</v>
      </c>
      <c r="H3" t="s">
        <v>7</v>
      </c>
      <c r="I3" s="1">
        <v>-350</v>
      </c>
    </row>
    <row r="4" spans="2:11" x14ac:dyDescent="0.25">
      <c r="B4" t="s">
        <v>1</v>
      </c>
      <c r="C4" s="1">
        <v>100</v>
      </c>
      <c r="E4" t="s">
        <v>4</v>
      </c>
      <c r="F4" s="1">
        <v>-60</v>
      </c>
      <c r="H4" t="s">
        <v>8</v>
      </c>
      <c r="I4" s="1">
        <v>-335</v>
      </c>
    </row>
    <row r="5" spans="2:11" x14ac:dyDescent="0.25">
      <c r="B5" t="s">
        <v>2</v>
      </c>
      <c r="C5" s="1">
        <v>-250</v>
      </c>
      <c r="E5" t="s">
        <v>5</v>
      </c>
      <c r="F5" s="1">
        <v>-100</v>
      </c>
      <c r="H5" t="s">
        <v>13</v>
      </c>
      <c r="I5" s="1">
        <v>530</v>
      </c>
    </row>
    <row r="6" spans="2:11" x14ac:dyDescent="0.25">
      <c r="B6" t="s">
        <v>3</v>
      </c>
      <c r="C6" s="1">
        <v>-200</v>
      </c>
      <c r="E6" t="s">
        <v>6</v>
      </c>
      <c r="F6" s="1">
        <v>-15</v>
      </c>
      <c r="H6" t="s">
        <v>17</v>
      </c>
      <c r="I6" s="1">
        <v>-30</v>
      </c>
    </row>
    <row r="7" spans="2:11" x14ac:dyDescent="0.25">
      <c r="B7" t="s">
        <v>9</v>
      </c>
      <c r="C7" s="1">
        <v>-30</v>
      </c>
      <c r="E7" t="s">
        <v>11</v>
      </c>
      <c r="F7" s="1">
        <v>-250</v>
      </c>
      <c r="H7" t="s">
        <v>27</v>
      </c>
      <c r="I7" s="1">
        <v>-10</v>
      </c>
    </row>
    <row r="8" spans="2:11" x14ac:dyDescent="0.25">
      <c r="B8" t="s">
        <v>10</v>
      </c>
      <c r="C8" s="1">
        <v>-18</v>
      </c>
      <c r="E8" t="s">
        <v>12</v>
      </c>
      <c r="F8" s="1">
        <v>-50</v>
      </c>
      <c r="H8" t="s">
        <v>21</v>
      </c>
      <c r="I8" s="1">
        <v>-96</v>
      </c>
    </row>
    <row r="9" spans="2:11" x14ac:dyDescent="0.25">
      <c r="B9" t="s">
        <v>19</v>
      </c>
      <c r="C9" s="1">
        <v>-133</v>
      </c>
      <c r="E9" t="s">
        <v>18</v>
      </c>
      <c r="F9" s="3">
        <v>-20</v>
      </c>
    </row>
    <row r="10" spans="2:11" x14ac:dyDescent="0.25">
      <c r="B10" t="s">
        <v>25</v>
      </c>
      <c r="C10" s="1">
        <v>0</v>
      </c>
    </row>
    <row r="11" spans="2:11" x14ac:dyDescent="0.25">
      <c r="B11" t="s">
        <v>12</v>
      </c>
      <c r="C11" s="3">
        <v>-20</v>
      </c>
    </row>
    <row r="12" spans="2:11" x14ac:dyDescent="0.25">
      <c r="B12" t="s">
        <v>20</v>
      </c>
      <c r="C12" s="1">
        <v>-30</v>
      </c>
    </row>
    <row r="13" spans="2:11" x14ac:dyDescent="0.25">
      <c r="B13" t="s">
        <v>26</v>
      </c>
      <c r="C13" s="1">
        <v>-20</v>
      </c>
      <c r="K13" t="s">
        <v>16</v>
      </c>
    </row>
    <row r="14" spans="2:11" x14ac:dyDescent="0.25">
      <c r="B14" t="s">
        <v>29</v>
      </c>
      <c r="C14" s="1">
        <v>-17.98</v>
      </c>
    </row>
    <row r="15" spans="2:11" x14ac:dyDescent="0.25">
      <c r="B15" t="s">
        <v>15</v>
      </c>
      <c r="C15" s="1">
        <f>C2+C3+C4+C5+C6+C7+C8+C9+C10+C11+C12+C13+C14</f>
        <v>1381.02</v>
      </c>
      <c r="F15" s="1">
        <f>F3+F4+F5+F6+F7+F8+F9</f>
        <v>-1295</v>
      </c>
      <c r="I15" s="1">
        <f>I3+I4+I5+I6+I7+I8</f>
        <v>-291</v>
      </c>
      <c r="K15" s="2">
        <f>C15+F15+I15</f>
        <v>-204.98000000000002</v>
      </c>
    </row>
    <row r="19" spans="2:15" x14ac:dyDescent="0.25">
      <c r="E19" t="s">
        <v>24</v>
      </c>
      <c r="F19" s="1">
        <v>-30000</v>
      </c>
    </row>
    <row r="22" spans="2:15" x14ac:dyDescent="0.25">
      <c r="H22" t="s">
        <v>16</v>
      </c>
    </row>
    <row r="23" spans="2:15" x14ac:dyDescent="0.25">
      <c r="B23" t="s">
        <v>22</v>
      </c>
      <c r="F23" s="1">
        <f>F18+F19+F20+F21</f>
        <v>-30000</v>
      </c>
      <c r="H23" s="2">
        <f>C23+F23</f>
        <v>-30000</v>
      </c>
    </row>
    <row r="24" spans="2:15" x14ac:dyDescent="0.25">
      <c r="B24" t="s">
        <v>30</v>
      </c>
      <c r="E24" t="s">
        <v>39</v>
      </c>
    </row>
    <row r="26" spans="2:15" x14ac:dyDescent="0.25">
      <c r="B26" t="s">
        <v>28</v>
      </c>
      <c r="C26" s="1">
        <v>400</v>
      </c>
    </row>
    <row r="27" spans="2:15" x14ac:dyDescent="0.25">
      <c r="B27" t="s">
        <v>0</v>
      </c>
      <c r="C27" s="1">
        <v>1700</v>
      </c>
      <c r="E27" t="s">
        <v>14</v>
      </c>
      <c r="F27" s="1">
        <v>-800</v>
      </c>
      <c r="H27" t="s">
        <v>7</v>
      </c>
      <c r="I27" s="1">
        <v>-350</v>
      </c>
    </row>
    <row r="28" spans="2:15" x14ac:dyDescent="0.25">
      <c r="B28" t="s">
        <v>1</v>
      </c>
      <c r="C28" s="1">
        <v>100</v>
      </c>
      <c r="E28" t="s">
        <v>4</v>
      </c>
      <c r="F28" s="1">
        <v>-60</v>
      </c>
      <c r="H28" t="s">
        <v>8</v>
      </c>
      <c r="I28" s="1">
        <v>-335</v>
      </c>
      <c r="N28" t="s">
        <v>41</v>
      </c>
      <c r="O28">
        <v>25000</v>
      </c>
    </row>
    <row r="29" spans="2:15" x14ac:dyDescent="0.25">
      <c r="B29" t="s">
        <v>2</v>
      </c>
      <c r="C29" s="1">
        <v>-250</v>
      </c>
      <c r="E29" t="s">
        <v>5</v>
      </c>
      <c r="F29" s="1">
        <v>-100</v>
      </c>
      <c r="H29" t="s">
        <v>13</v>
      </c>
      <c r="I29" s="1">
        <v>530</v>
      </c>
      <c r="N29" t="s">
        <v>42</v>
      </c>
      <c r="O29">
        <v>2500</v>
      </c>
    </row>
    <row r="30" spans="2:15" x14ac:dyDescent="0.25">
      <c r="B30" t="s">
        <v>3</v>
      </c>
      <c r="C30" s="1">
        <v>-200</v>
      </c>
      <c r="E30" t="s">
        <v>6</v>
      </c>
      <c r="F30" s="1">
        <v>-15</v>
      </c>
      <c r="H30" t="s">
        <v>17</v>
      </c>
      <c r="I30" s="1">
        <v>-30</v>
      </c>
      <c r="N30" t="s">
        <v>43</v>
      </c>
      <c r="O30">
        <v>9000</v>
      </c>
    </row>
    <row r="31" spans="2:15" x14ac:dyDescent="0.25">
      <c r="B31" t="s">
        <v>9</v>
      </c>
      <c r="C31" s="1">
        <v>-30</v>
      </c>
      <c r="E31" t="s">
        <v>11</v>
      </c>
      <c r="H31" t="s">
        <v>27</v>
      </c>
      <c r="I31" s="1">
        <v>-10</v>
      </c>
      <c r="N31" t="s">
        <v>44</v>
      </c>
      <c r="O31">
        <v>3500</v>
      </c>
    </row>
    <row r="32" spans="2:15" x14ac:dyDescent="0.25">
      <c r="B32" t="s">
        <v>10</v>
      </c>
      <c r="C32" s="1">
        <v>-18</v>
      </c>
      <c r="E32" t="s">
        <v>12</v>
      </c>
      <c r="F32" s="1">
        <v>-50</v>
      </c>
      <c r="H32" t="s">
        <v>21</v>
      </c>
      <c r="I32" s="1">
        <v>-96</v>
      </c>
      <c r="N32" t="s">
        <v>45</v>
      </c>
      <c r="O32">
        <v>1000</v>
      </c>
    </row>
    <row r="33" spans="2:15" x14ac:dyDescent="0.25">
      <c r="B33" t="s">
        <v>19</v>
      </c>
      <c r="C33" s="1">
        <v>-133</v>
      </c>
      <c r="E33" t="s">
        <v>18</v>
      </c>
      <c r="F33" s="3">
        <v>-20</v>
      </c>
      <c r="N33" t="s">
        <v>46</v>
      </c>
      <c r="O33">
        <v>1500</v>
      </c>
    </row>
    <row r="34" spans="2:15" x14ac:dyDescent="0.25">
      <c r="B34" t="s">
        <v>25</v>
      </c>
      <c r="C34" s="1">
        <v>0</v>
      </c>
      <c r="N34" t="s">
        <v>47</v>
      </c>
      <c r="O34">
        <v>1500</v>
      </c>
    </row>
    <row r="35" spans="2:15" x14ac:dyDescent="0.25">
      <c r="B35" t="s">
        <v>12</v>
      </c>
      <c r="C35" s="3">
        <v>-20</v>
      </c>
    </row>
    <row r="36" spans="2:15" x14ac:dyDescent="0.25">
      <c r="B36" t="s">
        <v>20</v>
      </c>
      <c r="C36" s="1">
        <v>-30</v>
      </c>
    </row>
    <row r="37" spans="2:15" x14ac:dyDescent="0.25">
      <c r="B37" t="s">
        <v>26</v>
      </c>
      <c r="C37" s="1">
        <v>-20</v>
      </c>
      <c r="K37" t="s">
        <v>16</v>
      </c>
    </row>
    <row r="38" spans="2:15" x14ac:dyDescent="0.25">
      <c r="B38" t="s">
        <v>29</v>
      </c>
      <c r="C38" s="1">
        <v>-17.98</v>
      </c>
    </row>
    <row r="39" spans="2:15" x14ac:dyDescent="0.25">
      <c r="B39" t="s">
        <v>15</v>
      </c>
      <c r="C39" s="1">
        <f>C26+C27+C28+C29+C30+C31+C32+C33+C34+C35+C36+C37+C38</f>
        <v>1481.02</v>
      </c>
      <c r="F39" s="1">
        <f>F27+F28+F29+F30+F31+F32+F33</f>
        <v>-1045</v>
      </c>
      <c r="I39" s="1">
        <f>I27+I28+I29+I30+I31+I32</f>
        <v>-291</v>
      </c>
      <c r="K39" s="2">
        <f>C39+F39+I39</f>
        <v>145.01999999999998</v>
      </c>
      <c r="O39">
        <f>O28+O29+O30+O31+O32+O33+O34</f>
        <v>44000</v>
      </c>
    </row>
    <row r="43" spans="2:15" x14ac:dyDescent="0.25">
      <c r="B43" t="s">
        <v>31</v>
      </c>
      <c r="E43" t="s">
        <v>38</v>
      </c>
    </row>
    <row r="45" spans="2:15" x14ac:dyDescent="0.25">
      <c r="B45" t="s">
        <v>28</v>
      </c>
      <c r="C45" s="1">
        <v>400</v>
      </c>
    </row>
    <row r="46" spans="2:15" x14ac:dyDescent="0.25">
      <c r="B46" t="s">
        <v>0</v>
      </c>
      <c r="C46" s="1">
        <v>1800</v>
      </c>
      <c r="E46" t="s">
        <v>14</v>
      </c>
      <c r="F46" s="1">
        <v>-430</v>
      </c>
      <c r="H46" t="s">
        <v>7</v>
      </c>
      <c r="I46" s="1">
        <v>-350</v>
      </c>
    </row>
    <row r="47" spans="2:15" x14ac:dyDescent="0.25">
      <c r="B47" t="s">
        <v>1</v>
      </c>
      <c r="C47" s="1">
        <v>100</v>
      </c>
      <c r="E47" t="s">
        <v>4</v>
      </c>
      <c r="F47" s="1">
        <v>-60</v>
      </c>
      <c r="H47" t="s">
        <v>8</v>
      </c>
      <c r="I47" s="1">
        <v>-335</v>
      </c>
    </row>
    <row r="48" spans="2:15" x14ac:dyDescent="0.25">
      <c r="B48" t="s">
        <v>2</v>
      </c>
      <c r="C48" s="1">
        <v>-250</v>
      </c>
      <c r="E48" t="s">
        <v>5</v>
      </c>
      <c r="F48" s="1">
        <v>-100</v>
      </c>
      <c r="H48" t="s">
        <v>13</v>
      </c>
      <c r="I48" s="1">
        <v>530</v>
      </c>
    </row>
    <row r="49" spans="2:11" x14ac:dyDescent="0.25">
      <c r="B49" t="s">
        <v>3</v>
      </c>
      <c r="C49" s="1">
        <v>-200</v>
      </c>
      <c r="E49" t="s">
        <v>6</v>
      </c>
      <c r="F49" s="1">
        <v>-15</v>
      </c>
      <c r="H49" t="s">
        <v>17</v>
      </c>
      <c r="I49" s="1">
        <v>-30</v>
      </c>
    </row>
    <row r="50" spans="2:11" x14ac:dyDescent="0.25">
      <c r="B50" t="s">
        <v>9</v>
      </c>
      <c r="C50" s="1">
        <v>-30</v>
      </c>
      <c r="E50" t="s">
        <v>11</v>
      </c>
      <c r="H50" t="s">
        <v>27</v>
      </c>
      <c r="I50" s="1">
        <v>-10</v>
      </c>
    </row>
    <row r="51" spans="2:11" x14ac:dyDescent="0.25">
      <c r="B51" t="s">
        <v>10</v>
      </c>
      <c r="C51" s="1">
        <v>-18</v>
      </c>
      <c r="E51" t="s">
        <v>12</v>
      </c>
      <c r="F51" s="1">
        <v>-50</v>
      </c>
      <c r="H51" t="s">
        <v>21</v>
      </c>
      <c r="I51" s="1">
        <v>-96</v>
      </c>
    </row>
    <row r="52" spans="2:11" x14ac:dyDescent="0.25">
      <c r="B52" t="s">
        <v>19</v>
      </c>
      <c r="C52" s="1">
        <v>-133</v>
      </c>
      <c r="E52" t="s">
        <v>18</v>
      </c>
      <c r="F52" s="3">
        <v>-20</v>
      </c>
    </row>
    <row r="53" spans="2:11" x14ac:dyDescent="0.25">
      <c r="B53" t="s">
        <v>25</v>
      </c>
      <c r="C53" s="1">
        <v>0</v>
      </c>
    </row>
    <row r="54" spans="2:11" x14ac:dyDescent="0.25">
      <c r="B54" t="s">
        <v>12</v>
      </c>
      <c r="C54" s="3">
        <v>-20</v>
      </c>
    </row>
    <row r="55" spans="2:11" x14ac:dyDescent="0.25">
      <c r="B55" t="s">
        <v>20</v>
      </c>
      <c r="C55" s="1">
        <v>-30</v>
      </c>
    </row>
    <row r="56" spans="2:11" x14ac:dyDescent="0.25">
      <c r="B56" t="s">
        <v>26</v>
      </c>
      <c r="C56" s="1">
        <v>-20</v>
      </c>
      <c r="K56" t="s">
        <v>16</v>
      </c>
    </row>
    <row r="57" spans="2:11" x14ac:dyDescent="0.25">
      <c r="B57" t="s">
        <v>29</v>
      </c>
      <c r="C57" s="1">
        <v>-17.98</v>
      </c>
    </row>
    <row r="58" spans="2:11" x14ac:dyDescent="0.25">
      <c r="B58" t="s">
        <v>15</v>
      </c>
      <c r="C58" s="1">
        <f>C45+C46+C47+C48+C49+C50+C51+C52+C53+C54+C55+C56+C57</f>
        <v>1581.02</v>
      </c>
      <c r="F58" s="1">
        <f>F46+F47+F48+F49+F50+F51+F52</f>
        <v>-675</v>
      </c>
      <c r="I58" s="1">
        <f>I46+I47+I48+I49+I50+I51</f>
        <v>-291</v>
      </c>
      <c r="K58" s="2">
        <f>C58+F58+I58</f>
        <v>615.02</v>
      </c>
    </row>
    <row r="62" spans="2:11" x14ac:dyDescent="0.25">
      <c r="B62" t="s">
        <v>53</v>
      </c>
      <c r="H62" t="s">
        <v>40</v>
      </c>
    </row>
    <row r="65" spans="2:11" x14ac:dyDescent="0.25">
      <c r="B65" t="s">
        <v>0</v>
      </c>
      <c r="C65" s="1">
        <v>2200</v>
      </c>
      <c r="E65" t="s">
        <v>14</v>
      </c>
      <c r="F65" s="1">
        <v>-530.79999999999995</v>
      </c>
      <c r="H65" t="s">
        <v>7</v>
      </c>
      <c r="I65" s="1">
        <v>237.35</v>
      </c>
    </row>
    <row r="66" spans="2:11" x14ac:dyDescent="0.25">
      <c r="E66" t="s">
        <v>4</v>
      </c>
      <c r="F66" s="1">
        <v>-106</v>
      </c>
      <c r="H66" t="s">
        <v>8</v>
      </c>
      <c r="I66" s="1">
        <v>-335</v>
      </c>
    </row>
    <row r="67" spans="2:11" x14ac:dyDescent="0.25">
      <c r="E67" t="s">
        <v>5</v>
      </c>
      <c r="F67" s="1">
        <v>-102</v>
      </c>
      <c r="H67" t="s">
        <v>13</v>
      </c>
      <c r="I67" s="1">
        <v>-550</v>
      </c>
    </row>
    <row r="68" spans="2:11" x14ac:dyDescent="0.25">
      <c r="B68" t="s">
        <v>3</v>
      </c>
      <c r="C68" s="1">
        <v>-200</v>
      </c>
      <c r="E68" t="s">
        <v>6</v>
      </c>
      <c r="F68" s="1">
        <v>-15</v>
      </c>
      <c r="H68" t="s">
        <v>17</v>
      </c>
    </row>
    <row r="69" spans="2:11" x14ac:dyDescent="0.25">
      <c r="B69" t="s">
        <v>9</v>
      </c>
      <c r="C69" s="1">
        <v>-50</v>
      </c>
      <c r="E69" t="s">
        <v>11</v>
      </c>
      <c r="H69" t="s">
        <v>27</v>
      </c>
    </row>
    <row r="70" spans="2:11" x14ac:dyDescent="0.25">
      <c r="B70" t="s">
        <v>10</v>
      </c>
      <c r="E70" t="s">
        <v>12</v>
      </c>
      <c r="F70" s="1">
        <v>-50</v>
      </c>
      <c r="H70" t="s">
        <v>21</v>
      </c>
    </row>
    <row r="71" spans="2:11" x14ac:dyDescent="0.25">
      <c r="B71" t="s">
        <v>19</v>
      </c>
      <c r="C71" s="1">
        <v>-133</v>
      </c>
      <c r="E71" t="s">
        <v>18</v>
      </c>
      <c r="F71" s="3">
        <v>-20</v>
      </c>
    </row>
    <row r="72" spans="2:11" x14ac:dyDescent="0.25">
      <c r="B72" t="s">
        <v>25</v>
      </c>
      <c r="C72" s="1">
        <v>0</v>
      </c>
    </row>
    <row r="73" spans="2:11" x14ac:dyDescent="0.25">
      <c r="B73" t="s">
        <v>12</v>
      </c>
      <c r="C73" s="3">
        <v>-20</v>
      </c>
    </row>
    <row r="74" spans="2:11" x14ac:dyDescent="0.25">
      <c r="B74" t="s">
        <v>20</v>
      </c>
      <c r="C74" s="1">
        <v>-30</v>
      </c>
    </row>
    <row r="75" spans="2:11" x14ac:dyDescent="0.25">
      <c r="B75" t="s">
        <v>26</v>
      </c>
      <c r="K75" t="s">
        <v>16</v>
      </c>
    </row>
    <row r="76" spans="2:11" x14ac:dyDescent="0.25">
      <c r="B76" t="s">
        <v>29</v>
      </c>
      <c r="C76" s="1">
        <v>-17.98</v>
      </c>
    </row>
    <row r="77" spans="2:11" x14ac:dyDescent="0.25">
      <c r="B77" t="s">
        <v>15</v>
      </c>
      <c r="C77" s="1">
        <f>C64+C65+C66+C67+C68+C69+C70+C71+C72+C73+C74+C75+C76</f>
        <v>1749.02</v>
      </c>
      <c r="F77" s="1">
        <f>F65+F66+F67+F68+F69+F70+F71</f>
        <v>-823.8</v>
      </c>
      <c r="I77" s="1">
        <f>I65+I66+I67+I68+I69+I70</f>
        <v>-647.65</v>
      </c>
      <c r="K77" s="2">
        <f>C77+F77+I77</f>
        <v>277.57000000000005</v>
      </c>
    </row>
    <row r="83" spans="2:11" x14ac:dyDescent="0.25">
      <c r="B83" t="s">
        <v>63</v>
      </c>
      <c r="H83" t="s">
        <v>40</v>
      </c>
    </row>
    <row r="86" spans="2:11" x14ac:dyDescent="0.25">
      <c r="B86" t="s">
        <v>0</v>
      </c>
      <c r="C86" s="1">
        <v>2348</v>
      </c>
      <c r="E86" t="s">
        <v>14</v>
      </c>
      <c r="F86" s="1">
        <v>-530.79999999999995</v>
      </c>
      <c r="H86" t="s">
        <v>7</v>
      </c>
      <c r="I86" s="1">
        <v>237.35</v>
      </c>
    </row>
    <row r="87" spans="2:11" x14ac:dyDescent="0.25">
      <c r="E87" t="s">
        <v>4</v>
      </c>
      <c r="F87" s="1">
        <v>-106</v>
      </c>
      <c r="H87" t="s">
        <v>8</v>
      </c>
      <c r="I87" s="1">
        <v>-335</v>
      </c>
    </row>
    <row r="88" spans="2:11" x14ac:dyDescent="0.25">
      <c r="E88" t="s">
        <v>5</v>
      </c>
      <c r="F88" s="1">
        <v>-102</v>
      </c>
      <c r="H88" t="s">
        <v>13</v>
      </c>
      <c r="I88" s="1">
        <v>-550</v>
      </c>
    </row>
    <row r="89" spans="2:11" x14ac:dyDescent="0.25">
      <c r="B89" t="s">
        <v>3</v>
      </c>
      <c r="C89" s="1">
        <v>-200</v>
      </c>
      <c r="E89" t="s">
        <v>6</v>
      </c>
      <c r="F89" s="1">
        <v>-15</v>
      </c>
    </row>
    <row r="90" spans="2:11" x14ac:dyDescent="0.25">
      <c r="B90" t="s">
        <v>9</v>
      </c>
      <c r="C90" s="1">
        <v>-50</v>
      </c>
      <c r="H90" t="s">
        <v>27</v>
      </c>
    </row>
    <row r="91" spans="2:11" x14ac:dyDescent="0.25">
      <c r="B91" t="s">
        <v>10</v>
      </c>
      <c r="E91" t="s">
        <v>12</v>
      </c>
      <c r="F91" s="1">
        <v>-50</v>
      </c>
      <c r="H91" t="s">
        <v>21</v>
      </c>
    </row>
    <row r="92" spans="2:11" x14ac:dyDescent="0.25">
      <c r="B92" t="s">
        <v>19</v>
      </c>
      <c r="C92" s="1">
        <v>-133</v>
      </c>
      <c r="E92" t="s">
        <v>18</v>
      </c>
      <c r="F92" s="3">
        <v>-20</v>
      </c>
    </row>
    <row r="93" spans="2:11" x14ac:dyDescent="0.25">
      <c r="B93" t="s">
        <v>25</v>
      </c>
      <c r="C93" s="1">
        <v>0</v>
      </c>
    </row>
    <row r="94" spans="2:11" x14ac:dyDescent="0.25">
      <c r="B94" t="s">
        <v>12</v>
      </c>
      <c r="C94" s="3">
        <v>-20</v>
      </c>
    </row>
    <row r="95" spans="2:11" x14ac:dyDescent="0.25">
      <c r="B95" t="s">
        <v>20</v>
      </c>
      <c r="C95" s="1">
        <v>-30</v>
      </c>
    </row>
    <row r="96" spans="2:11" x14ac:dyDescent="0.25">
      <c r="B96" t="s">
        <v>26</v>
      </c>
      <c r="K96" t="s">
        <v>16</v>
      </c>
    </row>
    <row r="97" spans="2:11" x14ac:dyDescent="0.25">
      <c r="B97" t="s">
        <v>29</v>
      </c>
      <c r="C97" s="1">
        <v>-17.98</v>
      </c>
    </row>
    <row r="98" spans="2:11" x14ac:dyDescent="0.25">
      <c r="B98" t="s">
        <v>15</v>
      </c>
      <c r="C98" s="1">
        <f>C85+C86+C87+C88+C89+C90+C91+C92+C93+C94+C95+C96+C97</f>
        <v>1897.02</v>
      </c>
      <c r="F98" s="1">
        <f>F86+F87+F88+F89+F90+F91+F92</f>
        <v>-823.8</v>
      </c>
      <c r="I98" s="1">
        <f>I86+I87+I88+I89+I90+I91</f>
        <v>-647.65</v>
      </c>
      <c r="K98" s="2">
        <f>C98+F98+I98</f>
        <v>425.57000000000005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030E-83F6-484E-ACE0-E451CFC2F6E1}">
  <dimension ref="A2:D14"/>
  <sheetViews>
    <sheetView workbookViewId="0">
      <selection activeCell="G26" sqref="G26"/>
    </sheetView>
  </sheetViews>
  <sheetFormatPr baseColWidth="10" defaultRowHeight="15" x14ac:dyDescent="0.25"/>
  <cols>
    <col min="1" max="1" width="22.42578125" bestFit="1" customWidth="1"/>
  </cols>
  <sheetData>
    <row r="2" spans="1:4" x14ac:dyDescent="0.25">
      <c r="A2" t="s">
        <v>48</v>
      </c>
    </row>
    <row r="4" spans="1:4" x14ac:dyDescent="0.25">
      <c r="A4" t="s">
        <v>49</v>
      </c>
      <c r="B4" s="7">
        <v>490000</v>
      </c>
      <c r="C4" s="7"/>
      <c r="D4" s="7">
        <v>400000</v>
      </c>
    </row>
    <row r="5" spans="1:4" x14ac:dyDescent="0.25">
      <c r="A5" t="s">
        <v>60</v>
      </c>
      <c r="B5" s="7">
        <f>B4*5.95%</f>
        <v>29155.000000000004</v>
      </c>
      <c r="C5" s="7"/>
      <c r="D5" s="7">
        <f>D4*5.95%</f>
        <v>23800</v>
      </c>
    </row>
    <row r="6" spans="1:4" x14ac:dyDescent="0.25">
      <c r="A6" t="s">
        <v>50</v>
      </c>
      <c r="B6" s="7">
        <f>B4*2%</f>
        <v>9800</v>
      </c>
      <c r="C6" s="7"/>
      <c r="D6" s="7">
        <f>D4*2%</f>
        <v>8000</v>
      </c>
    </row>
    <row r="7" spans="1:4" x14ac:dyDescent="0.25">
      <c r="A7" t="s">
        <v>51</v>
      </c>
      <c r="B7" s="7">
        <f>B4*6.5%</f>
        <v>31850</v>
      </c>
      <c r="C7" s="7"/>
      <c r="D7" s="7">
        <f>D4*6.5%</f>
        <v>26000</v>
      </c>
    </row>
    <row r="8" spans="1:4" x14ac:dyDescent="0.25">
      <c r="B8" s="7"/>
      <c r="C8" s="7"/>
      <c r="D8" s="7"/>
    </row>
    <row r="9" spans="1:4" x14ac:dyDescent="0.25">
      <c r="A9" t="s">
        <v>58</v>
      </c>
      <c r="B9" s="7">
        <v>24000</v>
      </c>
      <c r="C9" s="7"/>
      <c r="D9" s="7">
        <v>24000</v>
      </c>
    </row>
    <row r="10" spans="1:4" x14ac:dyDescent="0.25">
      <c r="A10" t="s">
        <v>59</v>
      </c>
      <c r="B10" s="7">
        <v>25000</v>
      </c>
      <c r="C10" s="7"/>
      <c r="D10" s="7">
        <v>25000</v>
      </c>
    </row>
    <row r="11" spans="1:4" x14ac:dyDescent="0.25">
      <c r="A11" t="s">
        <v>61</v>
      </c>
      <c r="B11" s="7">
        <v>2000</v>
      </c>
      <c r="C11" s="7"/>
      <c r="D11" s="7">
        <v>2000</v>
      </c>
    </row>
    <row r="12" spans="1:4" x14ac:dyDescent="0.25">
      <c r="A12" t="s">
        <v>62</v>
      </c>
      <c r="B12" s="7">
        <v>50000</v>
      </c>
      <c r="C12" s="7"/>
      <c r="D12" s="7">
        <v>50000</v>
      </c>
    </row>
    <row r="13" spans="1:4" x14ac:dyDescent="0.25">
      <c r="B13" s="7"/>
      <c r="C13" s="7"/>
      <c r="D13" s="7"/>
    </row>
    <row r="14" spans="1:4" x14ac:dyDescent="0.25">
      <c r="B14" s="7">
        <f>SUM(B4:B12)</f>
        <v>661805</v>
      </c>
      <c r="C14" s="7"/>
      <c r="D14" s="7">
        <f>SUM(D4:D12)</f>
        <v>558800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365"/>
  <sheetViews>
    <sheetView tabSelected="1" zoomScaleNormal="100" workbookViewId="0">
      <pane xSplit="1" ySplit="2" topLeftCell="B311" activePane="bottomRight" state="frozen"/>
      <selection pane="topRight" activeCell="B1" sqref="B1"/>
      <selection pane="bottomLeft" activeCell="A3" sqref="A3"/>
      <selection pane="bottomRight" activeCell="A171" sqref="A171:XFD171"/>
    </sheetView>
  </sheetViews>
  <sheetFormatPr baseColWidth="10" defaultRowHeight="15" x14ac:dyDescent="0.25"/>
  <cols>
    <col min="1" max="1" width="8.28515625" bestFit="1" customWidth="1"/>
    <col min="7" max="7" width="11.42578125" customWidth="1"/>
    <col min="8" max="8" width="11.5703125" customWidth="1"/>
  </cols>
  <sheetData>
    <row r="1" spans="1:42" x14ac:dyDescent="0.25">
      <c r="B1" t="s">
        <v>32</v>
      </c>
      <c r="F1" t="s">
        <v>23</v>
      </c>
      <c r="I1" t="s">
        <v>33</v>
      </c>
      <c r="M1" t="s">
        <v>52</v>
      </c>
      <c r="T1" t="s">
        <v>54</v>
      </c>
      <c r="U1" t="s">
        <v>55</v>
      </c>
      <c r="X1" t="s">
        <v>22</v>
      </c>
    </row>
    <row r="2" spans="1:42" x14ac:dyDescent="0.25">
      <c r="A2" t="s">
        <v>34</v>
      </c>
      <c r="B2" t="s">
        <v>35</v>
      </c>
      <c r="C2" t="s">
        <v>36</v>
      </c>
      <c r="D2" t="s">
        <v>37</v>
      </c>
      <c r="F2" t="s">
        <v>35</v>
      </c>
      <c r="G2" t="s">
        <v>36</v>
      </c>
      <c r="I2" t="s">
        <v>35</v>
      </c>
      <c r="J2" t="s">
        <v>36</v>
      </c>
      <c r="K2" t="s">
        <v>37</v>
      </c>
      <c r="M2" t="s">
        <v>35</v>
      </c>
      <c r="N2" t="s">
        <v>36</v>
      </c>
      <c r="O2" t="s">
        <v>37</v>
      </c>
      <c r="T2" t="s">
        <v>35</v>
      </c>
      <c r="U2" t="s">
        <v>56</v>
      </c>
      <c r="V2" t="s">
        <v>37</v>
      </c>
      <c r="X2" t="s">
        <v>35</v>
      </c>
      <c r="Y2" t="s">
        <v>36</v>
      </c>
      <c r="Z2" t="s">
        <v>37</v>
      </c>
      <c r="AJ2" t="s">
        <v>57</v>
      </c>
      <c r="AM2" t="s">
        <v>24</v>
      </c>
      <c r="AP2" t="s">
        <v>64</v>
      </c>
    </row>
    <row r="3" spans="1:42" x14ac:dyDescent="0.25">
      <c r="A3" s="5">
        <v>40452</v>
      </c>
      <c r="X3">
        <f t="shared" ref="X3:X17" si="0">M3+B3+F3+Q3+I3</f>
        <v>0</v>
      </c>
      <c r="Y3">
        <f>C4+G4+J4+N4+R4</f>
        <v>0</v>
      </c>
      <c r="Z3">
        <f>D3+K3+O3+S3</f>
        <v>0</v>
      </c>
    </row>
    <row r="4" spans="1:42" x14ac:dyDescent="0.25">
      <c r="A4" s="5">
        <v>40483</v>
      </c>
      <c r="X4">
        <f t="shared" si="0"/>
        <v>0</v>
      </c>
      <c r="Y4">
        <f t="shared" ref="Y4:Y67" si="1">C5+G5+J5+N5+R5</f>
        <v>0</v>
      </c>
      <c r="Z4">
        <f t="shared" ref="Z4:Z67" si="2">D4+K4+O4+S4</f>
        <v>0</v>
      </c>
    </row>
    <row r="5" spans="1:42" x14ac:dyDescent="0.25">
      <c r="A5" s="5">
        <v>40513</v>
      </c>
      <c r="X5">
        <f t="shared" si="0"/>
        <v>0</v>
      </c>
      <c r="Y5">
        <f t="shared" si="1"/>
        <v>0</v>
      </c>
      <c r="Z5">
        <f t="shared" si="2"/>
        <v>0</v>
      </c>
    </row>
    <row r="6" spans="1:42" x14ac:dyDescent="0.25">
      <c r="A6" s="5">
        <v>40544</v>
      </c>
      <c r="X6">
        <f t="shared" si="0"/>
        <v>0</v>
      </c>
      <c r="Y6">
        <f t="shared" si="1"/>
        <v>0</v>
      </c>
      <c r="Z6">
        <f t="shared" si="2"/>
        <v>0</v>
      </c>
    </row>
    <row r="7" spans="1:42" x14ac:dyDescent="0.25">
      <c r="A7" s="5">
        <v>40575</v>
      </c>
      <c r="X7">
        <f t="shared" si="0"/>
        <v>0</v>
      </c>
      <c r="Y7">
        <f t="shared" si="1"/>
        <v>0</v>
      </c>
      <c r="Z7">
        <f t="shared" si="2"/>
        <v>0</v>
      </c>
    </row>
    <row r="8" spans="1:42" x14ac:dyDescent="0.25">
      <c r="A8" s="5">
        <v>40603</v>
      </c>
      <c r="X8">
        <f t="shared" si="0"/>
        <v>0</v>
      </c>
      <c r="Y8">
        <f t="shared" si="1"/>
        <v>0</v>
      </c>
      <c r="Z8">
        <f t="shared" si="2"/>
        <v>0</v>
      </c>
    </row>
    <row r="9" spans="1:42" x14ac:dyDescent="0.25">
      <c r="A9" s="5">
        <v>40634</v>
      </c>
      <c r="X9">
        <f t="shared" si="0"/>
        <v>0</v>
      </c>
      <c r="Y9">
        <f t="shared" si="1"/>
        <v>0</v>
      </c>
      <c r="Z9">
        <f t="shared" si="2"/>
        <v>0</v>
      </c>
    </row>
    <row r="10" spans="1:42" x14ac:dyDescent="0.25">
      <c r="A10" s="5">
        <v>40664</v>
      </c>
      <c r="X10">
        <f t="shared" si="0"/>
        <v>0</v>
      </c>
      <c r="Y10">
        <f t="shared" si="1"/>
        <v>0</v>
      </c>
      <c r="Z10">
        <f t="shared" si="2"/>
        <v>0</v>
      </c>
    </row>
    <row r="11" spans="1:42" x14ac:dyDescent="0.25">
      <c r="A11" s="5">
        <v>40695</v>
      </c>
      <c r="X11">
        <f t="shared" si="0"/>
        <v>0</v>
      </c>
      <c r="Y11">
        <f t="shared" si="1"/>
        <v>0</v>
      </c>
      <c r="Z11">
        <f t="shared" si="2"/>
        <v>0</v>
      </c>
    </row>
    <row r="12" spans="1:42" x14ac:dyDescent="0.25">
      <c r="A12" s="5">
        <v>40725</v>
      </c>
      <c r="X12">
        <f t="shared" si="0"/>
        <v>0</v>
      </c>
      <c r="Y12">
        <f t="shared" si="1"/>
        <v>0</v>
      </c>
      <c r="Z12">
        <f t="shared" si="2"/>
        <v>0</v>
      </c>
    </row>
    <row r="13" spans="1:42" x14ac:dyDescent="0.25">
      <c r="A13" s="5">
        <v>40756</v>
      </c>
      <c r="X13">
        <f t="shared" si="0"/>
        <v>0</v>
      </c>
      <c r="Y13">
        <f t="shared" si="1"/>
        <v>0</v>
      </c>
      <c r="Z13">
        <f t="shared" si="2"/>
        <v>0</v>
      </c>
    </row>
    <row r="14" spans="1:42" x14ac:dyDescent="0.25">
      <c r="A14" s="5">
        <v>40787</v>
      </c>
      <c r="X14">
        <f t="shared" si="0"/>
        <v>0</v>
      </c>
      <c r="Y14">
        <f t="shared" si="1"/>
        <v>0</v>
      </c>
      <c r="Z14">
        <f t="shared" si="2"/>
        <v>0</v>
      </c>
    </row>
    <row r="15" spans="1:42" x14ac:dyDescent="0.25">
      <c r="A15" s="5">
        <v>40817</v>
      </c>
      <c r="X15">
        <f t="shared" si="0"/>
        <v>0</v>
      </c>
      <c r="Y15">
        <f t="shared" si="1"/>
        <v>0</v>
      </c>
      <c r="Z15">
        <f t="shared" si="2"/>
        <v>0</v>
      </c>
    </row>
    <row r="16" spans="1:42" x14ac:dyDescent="0.25">
      <c r="A16" s="5">
        <v>40848</v>
      </c>
      <c r="X16">
        <f t="shared" si="0"/>
        <v>0</v>
      </c>
      <c r="Y16">
        <f t="shared" si="1"/>
        <v>0</v>
      </c>
      <c r="Z16">
        <f t="shared" si="2"/>
        <v>0</v>
      </c>
    </row>
    <row r="17" spans="1:26" x14ac:dyDescent="0.25">
      <c r="A17" s="5">
        <v>40878</v>
      </c>
      <c r="X17">
        <f t="shared" si="0"/>
        <v>0</v>
      </c>
      <c r="Y17">
        <f t="shared" si="1"/>
        <v>0</v>
      </c>
      <c r="Z17">
        <f t="shared" si="2"/>
        <v>0</v>
      </c>
    </row>
    <row r="18" spans="1:26" x14ac:dyDescent="0.25">
      <c r="A18" s="5">
        <v>40909</v>
      </c>
      <c r="X18">
        <f>M18+B18+F18+Q18+I18</f>
        <v>0</v>
      </c>
      <c r="Y18">
        <f t="shared" si="1"/>
        <v>0</v>
      </c>
      <c r="Z18">
        <f t="shared" si="2"/>
        <v>0</v>
      </c>
    </row>
    <row r="19" spans="1:26" x14ac:dyDescent="0.25">
      <c r="A19" s="5">
        <v>40940</v>
      </c>
      <c r="X19">
        <f t="shared" ref="X19:X82" si="3">M19+B19+F19+Q19+I19</f>
        <v>0</v>
      </c>
      <c r="Y19">
        <f t="shared" si="1"/>
        <v>0</v>
      </c>
      <c r="Z19">
        <f t="shared" si="2"/>
        <v>0</v>
      </c>
    </row>
    <row r="20" spans="1:26" x14ac:dyDescent="0.25">
      <c r="A20" s="5">
        <v>40969</v>
      </c>
      <c r="X20">
        <f t="shared" si="3"/>
        <v>0</v>
      </c>
      <c r="Y20">
        <f t="shared" si="1"/>
        <v>0</v>
      </c>
      <c r="Z20">
        <f t="shared" si="2"/>
        <v>0</v>
      </c>
    </row>
    <row r="21" spans="1:26" x14ac:dyDescent="0.25">
      <c r="A21" s="5">
        <v>41000</v>
      </c>
      <c r="X21">
        <f t="shared" si="3"/>
        <v>0</v>
      </c>
      <c r="Y21">
        <f t="shared" si="1"/>
        <v>0</v>
      </c>
      <c r="Z21">
        <f t="shared" si="2"/>
        <v>0</v>
      </c>
    </row>
    <row r="22" spans="1:26" x14ac:dyDescent="0.25">
      <c r="A22" s="5">
        <v>41030</v>
      </c>
      <c r="X22">
        <f t="shared" si="3"/>
        <v>0</v>
      </c>
      <c r="Y22">
        <f t="shared" si="1"/>
        <v>0</v>
      </c>
      <c r="Z22">
        <f t="shared" si="2"/>
        <v>0</v>
      </c>
    </row>
    <row r="23" spans="1:26" x14ac:dyDescent="0.25">
      <c r="A23" s="5">
        <v>41061</v>
      </c>
      <c r="X23">
        <f t="shared" si="3"/>
        <v>0</v>
      </c>
      <c r="Y23">
        <f t="shared" si="1"/>
        <v>427</v>
      </c>
      <c r="Z23">
        <f t="shared" si="2"/>
        <v>0</v>
      </c>
    </row>
    <row r="24" spans="1:26" x14ac:dyDescent="0.25">
      <c r="A24" s="5">
        <v>41091</v>
      </c>
      <c r="I24">
        <v>95000</v>
      </c>
      <c r="J24">
        <v>427</v>
      </c>
      <c r="K24">
        <f>I24*3.3/100/12</f>
        <v>261.25</v>
      </c>
      <c r="X24">
        <f t="shared" si="3"/>
        <v>95000</v>
      </c>
      <c r="Y24">
        <f t="shared" si="1"/>
        <v>427</v>
      </c>
      <c r="Z24">
        <f t="shared" si="2"/>
        <v>261.25</v>
      </c>
    </row>
    <row r="25" spans="1:26" x14ac:dyDescent="0.25">
      <c r="A25" s="5">
        <v>41122</v>
      </c>
      <c r="I25">
        <f>I24-J24+K24</f>
        <v>94834.25</v>
      </c>
      <c r="J25">
        <v>427</v>
      </c>
      <c r="K25">
        <f>I25*3.3/100/12</f>
        <v>260.79418749999996</v>
      </c>
      <c r="X25">
        <f>M25+B25+F25+Q25+I25</f>
        <v>94834.25</v>
      </c>
      <c r="Y25">
        <f t="shared" si="1"/>
        <v>770.4</v>
      </c>
      <c r="Z25">
        <f t="shared" si="2"/>
        <v>260.79418749999996</v>
      </c>
    </row>
    <row r="26" spans="1:26" x14ac:dyDescent="0.25">
      <c r="A26" s="5">
        <v>41153</v>
      </c>
      <c r="B26">
        <v>19000</v>
      </c>
      <c r="C26">
        <v>343.4</v>
      </c>
      <c r="D26">
        <f>B26*8.64/100/12</f>
        <v>136.79999999999998</v>
      </c>
      <c r="I26">
        <f t="shared" ref="I26:I89" si="4">I25-J25+K25</f>
        <v>94668.044187499996</v>
      </c>
      <c r="J26">
        <v>427</v>
      </c>
      <c r="K26">
        <f t="shared" ref="K26:K89" si="5">I26*3.3/100/12</f>
        <v>260.33712151562503</v>
      </c>
      <c r="X26">
        <f t="shared" si="3"/>
        <v>113668.0441875</v>
      </c>
      <c r="Y26">
        <f t="shared" si="1"/>
        <v>770.4</v>
      </c>
      <c r="Z26">
        <f t="shared" si="2"/>
        <v>397.13712151562504</v>
      </c>
    </row>
    <row r="27" spans="1:26" x14ac:dyDescent="0.25">
      <c r="A27" s="5">
        <v>41183</v>
      </c>
      <c r="B27">
        <f>B26-C26+D26</f>
        <v>18793.399999999998</v>
      </c>
      <c r="C27">
        <v>343.4</v>
      </c>
      <c r="D27">
        <f>B27*8.64/100/12</f>
        <v>135.31247999999999</v>
      </c>
      <c r="I27">
        <f t="shared" si="4"/>
        <v>94501.381309015618</v>
      </c>
      <c r="J27">
        <v>427</v>
      </c>
      <c r="K27">
        <f t="shared" si="5"/>
        <v>259.8787985997929</v>
      </c>
      <c r="X27">
        <f t="shared" si="3"/>
        <v>113294.78130901561</v>
      </c>
      <c r="Y27">
        <f t="shared" si="1"/>
        <v>770.4</v>
      </c>
      <c r="Z27">
        <f t="shared" si="2"/>
        <v>395.19127859979289</v>
      </c>
    </row>
    <row r="28" spans="1:26" x14ac:dyDescent="0.25">
      <c r="A28" s="5">
        <v>41214</v>
      </c>
      <c r="B28">
        <f t="shared" ref="B28:B91" si="6">B27-C27+D27</f>
        <v>18585.312479999997</v>
      </c>
      <c r="C28">
        <v>343.4</v>
      </c>
      <c r="D28">
        <f t="shared" ref="D28:D91" si="7">B28*8.64/100/12</f>
        <v>133.81424985599998</v>
      </c>
      <c r="I28">
        <f t="shared" si="4"/>
        <v>94334.26010761541</v>
      </c>
      <c r="J28">
        <v>427</v>
      </c>
      <c r="K28">
        <f t="shared" si="5"/>
        <v>259.41921529594237</v>
      </c>
      <c r="X28">
        <f t="shared" si="3"/>
        <v>112919.5725876154</v>
      </c>
      <c r="Y28">
        <f t="shared" si="1"/>
        <v>770.4</v>
      </c>
      <c r="Z28">
        <f t="shared" si="2"/>
        <v>393.23346515194237</v>
      </c>
    </row>
    <row r="29" spans="1:26" x14ac:dyDescent="0.25">
      <c r="A29" s="5">
        <v>41244</v>
      </c>
      <c r="B29">
        <f t="shared" si="6"/>
        <v>18375.726729855996</v>
      </c>
      <c r="C29">
        <v>343.4</v>
      </c>
      <c r="D29">
        <f t="shared" si="7"/>
        <v>132.3052324549632</v>
      </c>
      <c r="I29">
        <f t="shared" si="4"/>
        <v>94166.679322911354</v>
      </c>
      <c r="J29">
        <v>427</v>
      </c>
      <c r="K29">
        <f t="shared" si="5"/>
        <v>258.95836813800616</v>
      </c>
      <c r="X29">
        <f t="shared" si="3"/>
        <v>112542.40605276736</v>
      </c>
      <c r="Y29">
        <f t="shared" si="1"/>
        <v>770.4</v>
      </c>
      <c r="Z29">
        <f t="shared" si="2"/>
        <v>391.2636005929694</v>
      </c>
    </row>
    <row r="30" spans="1:26" x14ac:dyDescent="0.25">
      <c r="A30" s="5">
        <v>41275</v>
      </c>
      <c r="B30">
        <f t="shared" si="6"/>
        <v>18164.631962310959</v>
      </c>
      <c r="C30">
        <v>343.4</v>
      </c>
      <c r="D30">
        <f t="shared" si="7"/>
        <v>130.78535012863892</v>
      </c>
      <c r="I30">
        <f t="shared" si="4"/>
        <v>93998.637691049356</v>
      </c>
      <c r="J30">
        <v>427</v>
      </c>
      <c r="K30">
        <f t="shared" si="5"/>
        <v>258.49625365038571</v>
      </c>
      <c r="X30">
        <f t="shared" si="3"/>
        <v>112163.26965336032</v>
      </c>
      <c r="Y30">
        <f t="shared" si="1"/>
        <v>770.4</v>
      </c>
      <c r="Z30">
        <f t="shared" si="2"/>
        <v>389.28160377902464</v>
      </c>
    </row>
    <row r="31" spans="1:26" x14ac:dyDescent="0.25">
      <c r="A31" s="5">
        <v>41306</v>
      </c>
      <c r="B31">
        <f t="shared" si="6"/>
        <v>17952.017312439595</v>
      </c>
      <c r="C31">
        <v>343.4</v>
      </c>
      <c r="D31">
        <f t="shared" si="7"/>
        <v>129.25452464956507</v>
      </c>
      <c r="I31">
        <f t="shared" si="4"/>
        <v>93830.133944699744</v>
      </c>
      <c r="J31">
        <v>427</v>
      </c>
      <c r="K31">
        <f t="shared" si="5"/>
        <v>258.03286834792431</v>
      </c>
      <c r="X31">
        <f t="shared" si="3"/>
        <v>111782.15125713934</v>
      </c>
      <c r="Y31">
        <f t="shared" si="1"/>
        <v>770.4</v>
      </c>
      <c r="Z31">
        <f t="shared" si="2"/>
        <v>387.28739299748941</v>
      </c>
    </row>
    <row r="32" spans="1:26" x14ac:dyDescent="0.25">
      <c r="A32" s="5">
        <v>41334</v>
      </c>
      <c r="B32">
        <f t="shared" si="6"/>
        <v>17737.871837089158</v>
      </c>
      <c r="C32">
        <v>343.4</v>
      </c>
      <c r="D32">
        <f t="shared" si="7"/>
        <v>127.71267722704197</v>
      </c>
      <c r="F32">
        <f>10000/430</f>
        <v>23.255813953488371</v>
      </c>
      <c r="I32">
        <f t="shared" si="4"/>
        <v>93661.166813047676</v>
      </c>
      <c r="J32">
        <v>427</v>
      </c>
      <c r="K32">
        <f t="shared" si="5"/>
        <v>257.56820873588111</v>
      </c>
      <c r="X32">
        <f t="shared" si="3"/>
        <v>111422.29446409032</v>
      </c>
      <c r="Y32">
        <f t="shared" si="1"/>
        <v>770.4</v>
      </c>
      <c r="Z32">
        <f t="shared" si="2"/>
        <v>385.28088596292309</v>
      </c>
    </row>
    <row r="33" spans="1:26" x14ac:dyDescent="0.25">
      <c r="A33" s="5">
        <v>41365</v>
      </c>
      <c r="B33">
        <f t="shared" si="6"/>
        <v>17522.184514316199</v>
      </c>
      <c r="C33">
        <v>343.4</v>
      </c>
      <c r="D33">
        <f t="shared" si="7"/>
        <v>126.15972850307664</v>
      </c>
      <c r="I33">
        <f t="shared" si="4"/>
        <v>93491.735021783563</v>
      </c>
      <c r="J33">
        <v>427</v>
      </c>
      <c r="K33">
        <f t="shared" si="5"/>
        <v>257.10227130990478</v>
      </c>
      <c r="X33">
        <f t="shared" si="3"/>
        <v>111013.91953609977</v>
      </c>
      <c r="Y33">
        <f t="shared" si="1"/>
        <v>770.4</v>
      </c>
      <c r="Z33">
        <f t="shared" si="2"/>
        <v>383.2619998129814</v>
      </c>
    </row>
    <row r="34" spans="1:26" x14ac:dyDescent="0.25">
      <c r="A34" s="5">
        <v>41395</v>
      </c>
      <c r="B34">
        <f t="shared" si="6"/>
        <v>17304.944242819274</v>
      </c>
      <c r="C34">
        <v>343.4</v>
      </c>
      <c r="D34">
        <f t="shared" si="7"/>
        <v>124.59559854829878</v>
      </c>
      <c r="I34">
        <f t="shared" si="4"/>
        <v>93321.837293093471</v>
      </c>
      <c r="J34">
        <v>427</v>
      </c>
      <c r="K34">
        <f t="shared" si="5"/>
        <v>256.63505255600705</v>
      </c>
      <c r="X34">
        <f t="shared" si="3"/>
        <v>110626.78153591274</v>
      </c>
      <c r="Y34">
        <f t="shared" si="1"/>
        <v>770.4</v>
      </c>
      <c r="Z34">
        <f t="shared" si="2"/>
        <v>381.23065110430582</v>
      </c>
    </row>
    <row r="35" spans="1:26" x14ac:dyDescent="0.25">
      <c r="A35" s="5">
        <v>41426</v>
      </c>
      <c r="B35">
        <f t="shared" si="6"/>
        <v>17086.139841367571</v>
      </c>
      <c r="C35">
        <v>343.4</v>
      </c>
      <c r="D35">
        <f t="shared" si="7"/>
        <v>123.02020685784652</v>
      </c>
      <c r="I35">
        <f t="shared" si="4"/>
        <v>93151.472345649483</v>
      </c>
      <c r="J35">
        <v>427</v>
      </c>
      <c r="K35">
        <f t="shared" si="5"/>
        <v>256.16654895053603</v>
      </c>
      <c r="X35">
        <f t="shared" si="3"/>
        <v>110237.61218701705</v>
      </c>
      <c r="Y35">
        <f t="shared" si="1"/>
        <v>770.4</v>
      </c>
      <c r="Z35">
        <f t="shared" si="2"/>
        <v>379.18675580838254</v>
      </c>
    </row>
    <row r="36" spans="1:26" x14ac:dyDescent="0.25">
      <c r="A36" s="5">
        <v>41456</v>
      </c>
      <c r="B36">
        <f t="shared" si="6"/>
        <v>16865.760048225417</v>
      </c>
      <c r="C36">
        <v>343.4</v>
      </c>
      <c r="D36">
        <f t="shared" si="7"/>
        <v>121.433472347223</v>
      </c>
      <c r="I36">
        <f t="shared" si="4"/>
        <v>92980.638894600022</v>
      </c>
      <c r="J36">
        <v>427</v>
      </c>
      <c r="K36">
        <f t="shared" si="5"/>
        <v>255.69675696015005</v>
      </c>
      <c r="X36">
        <f t="shared" si="3"/>
        <v>109846.39894282544</v>
      </c>
      <c r="Y36">
        <f t="shared" si="1"/>
        <v>770.4</v>
      </c>
      <c r="Z36">
        <f t="shared" si="2"/>
        <v>377.13022930737304</v>
      </c>
    </row>
    <row r="37" spans="1:26" x14ac:dyDescent="0.25">
      <c r="A37" s="5">
        <v>41487</v>
      </c>
      <c r="B37">
        <f t="shared" si="6"/>
        <v>16643.793520572639</v>
      </c>
      <c r="C37">
        <v>343.4</v>
      </c>
      <c r="D37">
        <f t="shared" si="7"/>
        <v>119.83531334812301</v>
      </c>
      <c r="I37">
        <f t="shared" si="4"/>
        <v>92809.335651560177</v>
      </c>
      <c r="J37">
        <v>427</v>
      </c>
      <c r="K37">
        <f t="shared" si="5"/>
        <v>255.22567304179049</v>
      </c>
      <c r="X37">
        <f t="shared" si="3"/>
        <v>109453.12917213282</v>
      </c>
      <c r="Y37">
        <f t="shared" si="1"/>
        <v>770.4</v>
      </c>
      <c r="Z37">
        <f t="shared" si="2"/>
        <v>375.06098638991352</v>
      </c>
    </row>
    <row r="38" spans="1:26" x14ac:dyDescent="0.25">
      <c r="A38" s="5">
        <v>41518</v>
      </c>
      <c r="B38">
        <f t="shared" si="6"/>
        <v>16420.228833920763</v>
      </c>
      <c r="C38">
        <v>343.4</v>
      </c>
      <c r="D38">
        <f t="shared" si="7"/>
        <v>118.22564760422949</v>
      </c>
      <c r="I38">
        <f t="shared" si="4"/>
        <v>92637.561324601964</v>
      </c>
      <c r="J38">
        <v>427</v>
      </c>
      <c r="K38">
        <f t="shared" si="5"/>
        <v>254.75329364265539</v>
      </c>
      <c r="X38">
        <f t="shared" si="3"/>
        <v>109057.79015852272</v>
      </c>
      <c r="Y38">
        <f t="shared" si="1"/>
        <v>1020.4</v>
      </c>
      <c r="Z38">
        <f t="shared" si="2"/>
        <v>372.97894124688492</v>
      </c>
    </row>
    <row r="39" spans="1:26" x14ac:dyDescent="0.25">
      <c r="A39" s="5">
        <v>41548</v>
      </c>
      <c r="B39">
        <f t="shared" si="6"/>
        <v>16195.054481524992</v>
      </c>
      <c r="C39">
        <v>343.4</v>
      </c>
      <c r="D39">
        <f t="shared" si="7"/>
        <v>116.60439226697996</v>
      </c>
      <c r="F39">
        <v>7000</v>
      </c>
      <c r="G39">
        <v>250</v>
      </c>
      <c r="I39">
        <f t="shared" si="4"/>
        <v>92465.314618244622</v>
      </c>
      <c r="J39">
        <v>427</v>
      </c>
      <c r="K39">
        <f t="shared" si="5"/>
        <v>254.27961520017269</v>
      </c>
      <c r="X39">
        <f t="shared" si="3"/>
        <v>115660.36909976961</v>
      </c>
      <c r="Y39">
        <f t="shared" si="1"/>
        <v>1020.4</v>
      </c>
      <c r="Z39">
        <f t="shared" si="2"/>
        <v>370.88400746715263</v>
      </c>
    </row>
    <row r="40" spans="1:26" x14ac:dyDescent="0.25">
      <c r="A40" s="5">
        <v>41579</v>
      </c>
      <c r="B40">
        <f t="shared" si="6"/>
        <v>15968.258873791972</v>
      </c>
      <c r="C40">
        <v>343.4</v>
      </c>
      <c r="D40">
        <f t="shared" si="7"/>
        <v>114.97146389130222</v>
      </c>
      <c r="F40">
        <f>F39-G39</f>
        <v>6750</v>
      </c>
      <c r="G40">
        <v>250</v>
      </c>
      <c r="I40">
        <f t="shared" si="4"/>
        <v>92292.59423344479</v>
      </c>
      <c r="J40">
        <v>427</v>
      </c>
      <c r="K40">
        <f t="shared" si="5"/>
        <v>253.8046341419732</v>
      </c>
      <c r="X40">
        <f t="shared" si="3"/>
        <v>115010.85310723676</v>
      </c>
      <c r="Y40">
        <f t="shared" si="1"/>
        <v>1020.4</v>
      </c>
      <c r="Z40">
        <f t="shared" si="2"/>
        <v>368.77609803327539</v>
      </c>
    </row>
    <row r="41" spans="1:26" x14ac:dyDescent="0.25">
      <c r="A41" s="5">
        <v>41609</v>
      </c>
      <c r="B41">
        <f t="shared" si="6"/>
        <v>15739.830337683276</v>
      </c>
      <c r="C41">
        <v>343.4</v>
      </c>
      <c r="D41">
        <f t="shared" si="7"/>
        <v>113.3267784313196</v>
      </c>
      <c r="F41">
        <f t="shared" ref="F41:F67" si="8">F40-G40</f>
        <v>6500</v>
      </c>
      <c r="G41">
        <v>250</v>
      </c>
      <c r="I41">
        <f t="shared" si="4"/>
        <v>92119.398867586759</v>
      </c>
      <c r="J41">
        <v>427</v>
      </c>
      <c r="K41">
        <f t="shared" si="5"/>
        <v>253.32834688586357</v>
      </c>
      <c r="X41">
        <f t="shared" si="3"/>
        <v>114359.22920527004</v>
      </c>
      <c r="Y41">
        <f t="shared" si="1"/>
        <v>1020.4</v>
      </c>
      <c r="Z41">
        <f t="shared" si="2"/>
        <v>366.65512531718315</v>
      </c>
    </row>
    <row r="42" spans="1:26" x14ac:dyDescent="0.25">
      <c r="A42" s="5">
        <v>41640</v>
      </c>
      <c r="B42">
        <f t="shared" si="6"/>
        <v>15509.757116114595</v>
      </c>
      <c r="C42">
        <v>343.4</v>
      </c>
      <c r="D42">
        <f t="shared" si="7"/>
        <v>111.67025123602509</v>
      </c>
      <c r="F42">
        <f t="shared" si="8"/>
        <v>6250</v>
      </c>
      <c r="G42">
        <v>250</v>
      </c>
      <c r="I42">
        <f t="shared" si="4"/>
        <v>91945.727214472616</v>
      </c>
      <c r="J42">
        <v>427</v>
      </c>
      <c r="K42">
        <f t="shared" si="5"/>
        <v>252.8507498397997</v>
      </c>
      <c r="X42">
        <f t="shared" si="3"/>
        <v>113705.48433058721</v>
      </c>
      <c r="Y42">
        <f t="shared" si="1"/>
        <v>1020.4</v>
      </c>
      <c r="Z42">
        <f t="shared" si="2"/>
        <v>364.52100107582481</v>
      </c>
    </row>
    <row r="43" spans="1:26" x14ac:dyDescent="0.25">
      <c r="A43" s="5">
        <v>41671</v>
      </c>
      <c r="B43">
        <f t="shared" si="6"/>
        <v>15278.02736735062</v>
      </c>
      <c r="C43">
        <v>343.4</v>
      </c>
      <c r="D43">
        <f t="shared" si="7"/>
        <v>110.00179704492446</v>
      </c>
      <c r="F43">
        <f t="shared" si="8"/>
        <v>6000</v>
      </c>
      <c r="G43">
        <v>250</v>
      </c>
      <c r="I43">
        <f t="shared" si="4"/>
        <v>91771.577964312411</v>
      </c>
      <c r="J43">
        <v>427</v>
      </c>
      <c r="K43">
        <f t="shared" si="5"/>
        <v>252.37183940185912</v>
      </c>
      <c r="X43">
        <f t="shared" si="3"/>
        <v>113049.60533166303</v>
      </c>
      <c r="Y43">
        <f t="shared" si="1"/>
        <v>1020.4</v>
      </c>
      <c r="Z43">
        <f t="shared" si="2"/>
        <v>362.37363644678356</v>
      </c>
    </row>
    <row r="44" spans="1:26" x14ac:dyDescent="0.25">
      <c r="A44" s="5">
        <v>41699</v>
      </c>
      <c r="B44">
        <f t="shared" si="6"/>
        <v>15044.629164395545</v>
      </c>
      <c r="C44">
        <v>343.4</v>
      </c>
      <c r="D44">
        <f t="shared" si="7"/>
        <v>108.32132998364794</v>
      </c>
      <c r="F44">
        <f t="shared" si="8"/>
        <v>5750</v>
      </c>
      <c r="G44">
        <v>250</v>
      </c>
      <c r="I44">
        <f t="shared" si="4"/>
        <v>91596.949803714277</v>
      </c>
      <c r="J44">
        <v>427</v>
      </c>
      <c r="K44">
        <f t="shared" si="5"/>
        <v>251.89161196021428</v>
      </c>
      <c r="X44">
        <f t="shared" si="3"/>
        <v>112391.57896810982</v>
      </c>
      <c r="Y44">
        <f t="shared" si="1"/>
        <v>1020.4</v>
      </c>
      <c r="Z44">
        <f t="shared" si="2"/>
        <v>360.21294194386223</v>
      </c>
    </row>
    <row r="45" spans="1:26" x14ac:dyDescent="0.25">
      <c r="A45" s="5">
        <v>41730</v>
      </c>
      <c r="B45">
        <f t="shared" si="6"/>
        <v>14809.550494379193</v>
      </c>
      <c r="C45">
        <v>343.4</v>
      </c>
      <c r="D45">
        <f t="shared" si="7"/>
        <v>106.62876355953019</v>
      </c>
      <c r="F45">
        <f t="shared" si="8"/>
        <v>5500</v>
      </c>
      <c r="G45">
        <v>250</v>
      </c>
      <c r="I45">
        <f t="shared" si="4"/>
        <v>91421.841415674484</v>
      </c>
      <c r="J45">
        <v>427</v>
      </c>
      <c r="K45">
        <f t="shared" si="5"/>
        <v>251.41006389310482</v>
      </c>
      <c r="X45">
        <f t="shared" si="3"/>
        <v>111731.39191005367</v>
      </c>
      <c r="Y45">
        <f t="shared" si="1"/>
        <v>1020.4</v>
      </c>
      <c r="Z45">
        <f t="shared" si="2"/>
        <v>358.03882745263502</v>
      </c>
    </row>
    <row r="46" spans="1:26" x14ac:dyDescent="0.25">
      <c r="A46" s="5">
        <v>41760</v>
      </c>
      <c r="B46">
        <f t="shared" si="6"/>
        <v>14572.779257938724</v>
      </c>
      <c r="C46">
        <v>343.4</v>
      </c>
      <c r="D46">
        <f t="shared" si="7"/>
        <v>104.92401065715882</v>
      </c>
      <c r="F46">
        <f t="shared" si="8"/>
        <v>5250</v>
      </c>
      <c r="G46">
        <v>250</v>
      </c>
      <c r="I46">
        <f t="shared" si="4"/>
        <v>91246.251479567582</v>
      </c>
      <c r="J46">
        <v>427</v>
      </c>
      <c r="K46">
        <f t="shared" si="5"/>
        <v>250.92719156881083</v>
      </c>
      <c r="X46">
        <f t="shared" si="3"/>
        <v>111069.03073750631</v>
      </c>
      <c r="Y46">
        <f t="shared" si="1"/>
        <v>1020.4</v>
      </c>
      <c r="Z46">
        <f t="shared" si="2"/>
        <v>355.85120222596964</v>
      </c>
    </row>
    <row r="47" spans="1:26" x14ac:dyDescent="0.25">
      <c r="A47" s="5">
        <v>41791</v>
      </c>
      <c r="B47">
        <f t="shared" si="6"/>
        <v>14334.303268595884</v>
      </c>
      <c r="C47">
        <v>343.4</v>
      </c>
      <c r="D47">
        <f t="shared" si="7"/>
        <v>103.20698353389037</v>
      </c>
      <c r="F47">
        <f t="shared" si="8"/>
        <v>5000</v>
      </c>
      <c r="G47">
        <v>250</v>
      </c>
      <c r="I47">
        <f t="shared" si="4"/>
        <v>91070.178671136397</v>
      </c>
      <c r="J47">
        <v>427</v>
      </c>
      <c r="K47">
        <f t="shared" si="5"/>
        <v>250.44299134562507</v>
      </c>
      <c r="X47">
        <f t="shared" si="3"/>
        <v>110404.48193973227</v>
      </c>
      <c r="Y47">
        <f t="shared" si="1"/>
        <v>1020.4</v>
      </c>
      <c r="Z47">
        <f t="shared" si="2"/>
        <v>353.64997487951541</v>
      </c>
    </row>
    <row r="48" spans="1:26" x14ac:dyDescent="0.25">
      <c r="A48" s="5">
        <v>41821</v>
      </c>
      <c r="B48">
        <f t="shared" si="6"/>
        <v>14094.110252129774</v>
      </c>
      <c r="C48">
        <v>343.4</v>
      </c>
      <c r="D48">
        <f t="shared" si="7"/>
        <v>101.47759381533439</v>
      </c>
      <c r="F48">
        <f t="shared" si="8"/>
        <v>4750</v>
      </c>
      <c r="G48">
        <v>250</v>
      </c>
      <c r="I48">
        <f t="shared" si="4"/>
        <v>90893.621662482023</v>
      </c>
      <c r="J48">
        <v>427</v>
      </c>
      <c r="K48">
        <f t="shared" si="5"/>
        <v>249.95745957182555</v>
      </c>
      <c r="X48">
        <f t="shared" si="3"/>
        <v>109737.7319146118</v>
      </c>
      <c r="Y48">
        <f t="shared" si="1"/>
        <v>1020.4</v>
      </c>
      <c r="Z48">
        <f t="shared" si="2"/>
        <v>351.43505338715994</v>
      </c>
    </row>
    <row r="49" spans="1:26" x14ac:dyDescent="0.25">
      <c r="A49" s="5">
        <v>41852</v>
      </c>
      <c r="B49">
        <f t="shared" si="6"/>
        <v>13852.187845945109</v>
      </c>
      <c r="C49">
        <v>343.4</v>
      </c>
      <c r="D49">
        <f t="shared" si="7"/>
        <v>99.735752490804785</v>
      </c>
      <c r="F49">
        <f t="shared" si="8"/>
        <v>4500</v>
      </c>
      <c r="G49">
        <v>250</v>
      </c>
      <c r="I49">
        <f t="shared" si="4"/>
        <v>90716.579122053852</v>
      </c>
      <c r="J49">
        <v>427</v>
      </c>
      <c r="K49">
        <f t="shared" si="5"/>
        <v>249.47059258564806</v>
      </c>
      <c r="X49">
        <f t="shared" si="3"/>
        <v>109068.76696799896</v>
      </c>
      <c r="Y49">
        <f t="shared" si="1"/>
        <v>1020.4</v>
      </c>
      <c r="Z49">
        <f t="shared" si="2"/>
        <v>349.20634507645286</v>
      </c>
    </row>
    <row r="50" spans="1:26" x14ac:dyDescent="0.25">
      <c r="A50" s="5">
        <v>41883</v>
      </c>
      <c r="B50">
        <f t="shared" si="6"/>
        <v>13608.523598435915</v>
      </c>
      <c r="C50">
        <v>343.4</v>
      </c>
      <c r="D50">
        <f t="shared" si="7"/>
        <v>97.9813699087386</v>
      </c>
      <c r="F50">
        <f t="shared" si="8"/>
        <v>4250</v>
      </c>
      <c r="G50">
        <v>250</v>
      </c>
      <c r="I50">
        <f t="shared" si="4"/>
        <v>90539.049714639506</v>
      </c>
      <c r="J50">
        <v>427</v>
      </c>
      <c r="K50">
        <f t="shared" si="5"/>
        <v>248.9823867152586</v>
      </c>
      <c r="X50">
        <f t="shared" si="3"/>
        <v>108397.57331307542</v>
      </c>
      <c r="Y50">
        <f t="shared" si="1"/>
        <v>1020.4</v>
      </c>
      <c r="Z50">
        <f t="shared" si="2"/>
        <v>346.9637566239972</v>
      </c>
    </row>
    <row r="51" spans="1:26" x14ac:dyDescent="0.25">
      <c r="A51" s="5">
        <v>41913</v>
      </c>
      <c r="B51">
        <f t="shared" si="6"/>
        <v>13363.104968344654</v>
      </c>
      <c r="C51">
        <v>343.4</v>
      </c>
      <c r="D51">
        <f t="shared" si="7"/>
        <v>96.214355772081532</v>
      </c>
      <c r="F51">
        <f t="shared" si="8"/>
        <v>4000</v>
      </c>
      <c r="G51">
        <v>250</v>
      </c>
      <c r="I51">
        <f t="shared" si="4"/>
        <v>90361.032101354765</v>
      </c>
      <c r="J51">
        <v>427</v>
      </c>
      <c r="K51">
        <f t="shared" si="5"/>
        <v>248.49283827872557</v>
      </c>
      <c r="X51">
        <f t="shared" si="3"/>
        <v>107724.13706969941</v>
      </c>
      <c r="Y51">
        <f t="shared" si="1"/>
        <v>1020.4</v>
      </c>
      <c r="Z51">
        <f t="shared" si="2"/>
        <v>344.70719405080712</v>
      </c>
    </row>
    <row r="52" spans="1:26" x14ac:dyDescent="0.25">
      <c r="A52" s="5">
        <v>41944</v>
      </c>
      <c r="B52">
        <f t="shared" si="6"/>
        <v>13115.919324116736</v>
      </c>
      <c r="C52">
        <v>343.4</v>
      </c>
      <c r="D52">
        <f t="shared" si="7"/>
        <v>94.43461913364051</v>
      </c>
      <c r="F52">
        <f t="shared" si="8"/>
        <v>3750</v>
      </c>
      <c r="G52">
        <v>250</v>
      </c>
      <c r="I52">
        <f t="shared" si="4"/>
        <v>90182.524939633484</v>
      </c>
      <c r="J52">
        <v>427</v>
      </c>
      <c r="K52">
        <f t="shared" si="5"/>
        <v>248.00194358399207</v>
      </c>
      <c r="X52">
        <f t="shared" si="3"/>
        <v>107048.44426375022</v>
      </c>
      <c r="Y52">
        <f t="shared" si="1"/>
        <v>1020.4</v>
      </c>
      <c r="Z52">
        <f t="shared" si="2"/>
        <v>342.43656271763257</v>
      </c>
    </row>
    <row r="53" spans="1:26" x14ac:dyDescent="0.25">
      <c r="A53" s="5">
        <v>41974</v>
      </c>
      <c r="B53">
        <f t="shared" si="6"/>
        <v>12866.953943250377</v>
      </c>
      <c r="C53">
        <v>343.4</v>
      </c>
      <c r="D53">
        <f t="shared" si="7"/>
        <v>92.642068391402731</v>
      </c>
      <c r="F53">
        <f t="shared" si="8"/>
        <v>3500</v>
      </c>
      <c r="G53">
        <v>250</v>
      </c>
      <c r="I53">
        <f t="shared" si="4"/>
        <v>90003.526883217477</v>
      </c>
      <c r="J53">
        <v>427</v>
      </c>
      <c r="K53">
        <f t="shared" si="5"/>
        <v>247.50969892884802</v>
      </c>
      <c r="X53">
        <f t="shared" si="3"/>
        <v>106370.48082646786</v>
      </c>
      <c r="Y53">
        <f t="shared" si="1"/>
        <v>1020.4</v>
      </c>
      <c r="Z53">
        <f t="shared" si="2"/>
        <v>340.15176732025077</v>
      </c>
    </row>
    <row r="54" spans="1:26" x14ac:dyDescent="0.25">
      <c r="A54" s="5">
        <v>42005</v>
      </c>
      <c r="B54">
        <f t="shared" si="6"/>
        <v>12616.196011641779</v>
      </c>
      <c r="C54">
        <v>343.4</v>
      </c>
      <c r="D54">
        <f t="shared" si="7"/>
        <v>90.836611283820829</v>
      </c>
      <c r="F54">
        <f t="shared" si="8"/>
        <v>3250</v>
      </c>
      <c r="G54">
        <v>250</v>
      </c>
      <c r="I54">
        <f t="shared" si="4"/>
        <v>89824.03658214632</v>
      </c>
      <c r="J54">
        <v>427</v>
      </c>
      <c r="K54">
        <f t="shared" si="5"/>
        <v>247.01610060090238</v>
      </c>
      <c r="X54">
        <f t="shared" si="3"/>
        <v>105690.2325937881</v>
      </c>
      <c r="Y54">
        <f t="shared" si="1"/>
        <v>1020.4</v>
      </c>
      <c r="Z54">
        <f t="shared" si="2"/>
        <v>337.85271188472319</v>
      </c>
    </row>
    <row r="55" spans="1:26" x14ac:dyDescent="0.25">
      <c r="A55" s="5">
        <v>42036</v>
      </c>
      <c r="B55">
        <f t="shared" si="6"/>
        <v>12363.632622925601</v>
      </c>
      <c r="C55">
        <v>343.4</v>
      </c>
      <c r="D55">
        <f t="shared" si="7"/>
        <v>89.018154885064334</v>
      </c>
      <c r="F55">
        <f t="shared" si="8"/>
        <v>3000</v>
      </c>
      <c r="G55">
        <v>250</v>
      </c>
      <c r="I55">
        <f t="shared" si="4"/>
        <v>89644.05268274722</v>
      </c>
      <c r="J55">
        <v>427</v>
      </c>
      <c r="K55">
        <f t="shared" si="5"/>
        <v>246.52114487755486</v>
      </c>
      <c r="X55">
        <f t="shared" si="3"/>
        <v>105007.68530567281</v>
      </c>
      <c r="Y55">
        <f t="shared" si="1"/>
        <v>1020.4</v>
      </c>
      <c r="Z55">
        <f t="shared" si="2"/>
        <v>335.53929976261918</v>
      </c>
    </row>
    <row r="56" spans="1:26" x14ac:dyDescent="0.25">
      <c r="A56" s="5">
        <v>42064</v>
      </c>
      <c r="B56">
        <f t="shared" si="6"/>
        <v>12109.250777810666</v>
      </c>
      <c r="C56">
        <v>343.4</v>
      </c>
      <c r="D56">
        <f t="shared" si="7"/>
        <v>87.186605600236803</v>
      </c>
      <c r="F56">
        <f t="shared" si="8"/>
        <v>2750</v>
      </c>
      <c r="G56">
        <v>250</v>
      </c>
      <c r="I56">
        <f t="shared" si="4"/>
        <v>89463.573827624772</v>
      </c>
      <c r="J56">
        <v>427</v>
      </c>
      <c r="K56">
        <f t="shared" si="5"/>
        <v>246.02482802596811</v>
      </c>
      <c r="X56">
        <f t="shared" si="3"/>
        <v>104322.82460543544</v>
      </c>
      <c r="Y56">
        <f t="shared" si="1"/>
        <v>1020.4</v>
      </c>
      <c r="Z56">
        <f t="shared" si="2"/>
        <v>333.21143362620489</v>
      </c>
    </row>
    <row r="57" spans="1:26" x14ac:dyDescent="0.25">
      <c r="A57" s="5">
        <v>42095</v>
      </c>
      <c r="B57">
        <f t="shared" si="6"/>
        <v>11853.037383410903</v>
      </c>
      <c r="C57">
        <v>343.4</v>
      </c>
      <c r="D57">
        <f t="shared" si="7"/>
        <v>85.341869160558517</v>
      </c>
      <c r="F57">
        <f t="shared" si="8"/>
        <v>2500</v>
      </c>
      <c r="G57">
        <v>250</v>
      </c>
      <c r="I57">
        <f t="shared" si="4"/>
        <v>89282.598655650741</v>
      </c>
      <c r="J57">
        <v>427</v>
      </c>
      <c r="K57">
        <f t="shared" si="5"/>
        <v>245.52714630303953</v>
      </c>
      <c r="X57">
        <f t="shared" si="3"/>
        <v>103635.63603906165</v>
      </c>
      <c r="Y57">
        <f t="shared" si="1"/>
        <v>1020.4</v>
      </c>
      <c r="Z57">
        <f t="shared" si="2"/>
        <v>330.86901546359803</v>
      </c>
    </row>
    <row r="58" spans="1:26" x14ac:dyDescent="0.25">
      <c r="A58" s="5">
        <v>42125</v>
      </c>
      <c r="B58">
        <f t="shared" si="6"/>
        <v>11594.979252571462</v>
      </c>
      <c r="C58">
        <v>343.4</v>
      </c>
      <c r="D58">
        <f t="shared" si="7"/>
        <v>83.483850618514523</v>
      </c>
      <c r="F58">
        <f t="shared" si="8"/>
        <v>2250</v>
      </c>
      <c r="G58">
        <v>250</v>
      </c>
      <c r="I58">
        <f t="shared" si="4"/>
        <v>89101.125801953778</v>
      </c>
      <c r="J58">
        <v>427</v>
      </c>
      <c r="K58">
        <f t="shared" si="5"/>
        <v>245.02809595537289</v>
      </c>
      <c r="X58">
        <f t="shared" si="3"/>
        <v>102946.10505452524</v>
      </c>
      <c r="Y58">
        <f t="shared" si="1"/>
        <v>1020.4</v>
      </c>
      <c r="Z58">
        <f t="shared" si="2"/>
        <v>328.51194657388743</v>
      </c>
    </row>
    <row r="59" spans="1:26" x14ac:dyDescent="0.25">
      <c r="A59" s="5">
        <v>42156</v>
      </c>
      <c r="B59">
        <f t="shared" si="6"/>
        <v>11335.063103189977</v>
      </c>
      <c r="C59">
        <v>343.4</v>
      </c>
      <c r="D59">
        <f t="shared" si="7"/>
        <v>81.612454342967837</v>
      </c>
      <c r="F59">
        <f t="shared" si="8"/>
        <v>2000</v>
      </c>
      <c r="G59">
        <v>250</v>
      </c>
      <c r="I59">
        <f t="shared" si="4"/>
        <v>88919.153897909157</v>
      </c>
      <c r="J59">
        <v>427</v>
      </c>
      <c r="K59">
        <f t="shared" si="5"/>
        <v>244.5276732192502</v>
      </c>
      <c r="X59">
        <f t="shared" si="3"/>
        <v>102254.21700109914</v>
      </c>
      <c r="Y59">
        <f t="shared" si="1"/>
        <v>1020.4</v>
      </c>
      <c r="Z59">
        <f t="shared" si="2"/>
        <v>326.14012756221803</v>
      </c>
    </row>
    <row r="60" spans="1:26" x14ac:dyDescent="0.25">
      <c r="A60" s="5">
        <v>42186</v>
      </c>
      <c r="B60">
        <f t="shared" si="6"/>
        <v>11073.275557532947</v>
      </c>
      <c r="C60">
        <v>343.4</v>
      </c>
      <c r="D60">
        <f t="shared" si="7"/>
        <v>79.727584014237223</v>
      </c>
      <c r="F60">
        <f t="shared" si="8"/>
        <v>1750</v>
      </c>
      <c r="G60">
        <v>250</v>
      </c>
      <c r="I60">
        <f t="shared" si="4"/>
        <v>88736.6815711284</v>
      </c>
      <c r="J60">
        <v>427</v>
      </c>
      <c r="K60">
        <f t="shared" si="5"/>
        <v>244.02587432060307</v>
      </c>
      <c r="X60">
        <f t="shared" si="3"/>
        <v>101559.95712866135</v>
      </c>
      <c r="Y60">
        <f t="shared" si="1"/>
        <v>1020.4</v>
      </c>
      <c r="Z60">
        <f t="shared" si="2"/>
        <v>323.75345833484027</v>
      </c>
    </row>
    <row r="61" spans="1:26" x14ac:dyDescent="0.25">
      <c r="A61" s="5">
        <v>42217</v>
      </c>
      <c r="B61">
        <f t="shared" si="6"/>
        <v>10809.603141547184</v>
      </c>
      <c r="C61">
        <v>343.4</v>
      </c>
      <c r="D61">
        <f t="shared" si="7"/>
        <v>77.829142619139745</v>
      </c>
      <c r="F61">
        <f t="shared" si="8"/>
        <v>1500</v>
      </c>
      <c r="G61">
        <v>250</v>
      </c>
      <c r="I61">
        <f t="shared" si="4"/>
        <v>88553.707445449007</v>
      </c>
      <c r="J61">
        <v>427</v>
      </c>
      <c r="K61">
        <f t="shared" si="5"/>
        <v>243.52269547498474</v>
      </c>
      <c r="X61">
        <f t="shared" si="3"/>
        <v>100863.31058699619</v>
      </c>
      <c r="Y61">
        <f t="shared" si="1"/>
        <v>1020.4</v>
      </c>
      <c r="Z61">
        <f t="shared" si="2"/>
        <v>321.3518380941245</v>
      </c>
    </row>
    <row r="62" spans="1:26" x14ac:dyDescent="0.25">
      <c r="A62" s="5">
        <v>42248</v>
      </c>
      <c r="B62">
        <f t="shared" si="6"/>
        <v>10544.032284166324</v>
      </c>
      <c r="C62">
        <v>343.4</v>
      </c>
      <c r="D62">
        <f t="shared" si="7"/>
        <v>75.917032445997535</v>
      </c>
      <c r="F62">
        <f t="shared" si="8"/>
        <v>1250</v>
      </c>
      <c r="G62">
        <v>250</v>
      </c>
      <c r="I62">
        <f t="shared" si="4"/>
        <v>88370.230140923988</v>
      </c>
      <c r="J62">
        <v>427</v>
      </c>
      <c r="K62">
        <f t="shared" si="5"/>
        <v>243.01813288754093</v>
      </c>
      <c r="X62">
        <f t="shared" si="3"/>
        <v>100164.26242509032</v>
      </c>
      <c r="Y62">
        <f t="shared" si="1"/>
        <v>1020.4</v>
      </c>
      <c r="Z62">
        <f t="shared" si="2"/>
        <v>318.93516533353846</v>
      </c>
    </row>
    <row r="63" spans="1:26" x14ac:dyDescent="0.25">
      <c r="A63" s="5">
        <v>42278</v>
      </c>
      <c r="B63">
        <f t="shared" si="6"/>
        <v>10276.549316612321</v>
      </c>
      <c r="C63">
        <v>343.4</v>
      </c>
      <c r="D63">
        <f t="shared" si="7"/>
        <v>73.991155079608731</v>
      </c>
      <c r="F63">
        <f t="shared" si="8"/>
        <v>1000</v>
      </c>
      <c r="G63">
        <v>250</v>
      </c>
      <c r="I63">
        <f t="shared" si="4"/>
        <v>88186.248273811536</v>
      </c>
      <c r="J63">
        <v>427</v>
      </c>
      <c r="K63">
        <f t="shared" si="5"/>
        <v>242.51218275298172</v>
      </c>
      <c r="X63">
        <f t="shared" si="3"/>
        <v>99462.797590423856</v>
      </c>
      <c r="Y63">
        <f t="shared" si="1"/>
        <v>1020.4</v>
      </c>
      <c r="Z63">
        <f t="shared" si="2"/>
        <v>316.50333783259043</v>
      </c>
    </row>
    <row r="64" spans="1:26" x14ac:dyDescent="0.25">
      <c r="A64" s="5">
        <v>42309</v>
      </c>
      <c r="B64">
        <f t="shared" si="6"/>
        <v>10007.140471691931</v>
      </c>
      <c r="C64">
        <v>343.4</v>
      </c>
      <c r="D64">
        <f t="shared" si="7"/>
        <v>72.051411396181905</v>
      </c>
      <c r="F64">
        <f t="shared" si="8"/>
        <v>750</v>
      </c>
      <c r="G64">
        <v>250</v>
      </c>
      <c r="I64">
        <f t="shared" si="4"/>
        <v>88001.760456564516</v>
      </c>
      <c r="J64">
        <v>427</v>
      </c>
      <c r="K64">
        <f t="shared" si="5"/>
        <v>242.00484125555241</v>
      </c>
      <c r="X64">
        <f t="shared" si="3"/>
        <v>98758.900928256451</v>
      </c>
      <c r="Y64">
        <f t="shared" si="1"/>
        <v>1020.4</v>
      </c>
      <c r="Z64">
        <f t="shared" si="2"/>
        <v>314.05625265173433</v>
      </c>
    </row>
    <row r="65" spans="1:26" x14ac:dyDescent="0.25">
      <c r="A65" s="5">
        <v>42339</v>
      </c>
      <c r="B65">
        <f t="shared" si="6"/>
        <v>9735.7918830881135</v>
      </c>
      <c r="C65">
        <v>343.4</v>
      </c>
      <c r="D65">
        <f t="shared" si="7"/>
        <v>70.097701558234419</v>
      </c>
      <c r="F65">
        <f t="shared" si="8"/>
        <v>500</v>
      </c>
      <c r="G65">
        <v>250</v>
      </c>
      <c r="I65">
        <f t="shared" si="4"/>
        <v>87816.765297820064</v>
      </c>
      <c r="J65">
        <v>427</v>
      </c>
      <c r="K65">
        <f t="shared" si="5"/>
        <v>241.49610456900515</v>
      </c>
      <c r="X65">
        <f t="shared" si="3"/>
        <v>98052.557180908174</v>
      </c>
      <c r="Y65">
        <f t="shared" si="1"/>
        <v>1020.4</v>
      </c>
      <c r="Z65">
        <f t="shared" si="2"/>
        <v>311.59380612723959</v>
      </c>
    </row>
    <row r="66" spans="1:26" x14ac:dyDescent="0.25">
      <c r="A66" s="5">
        <v>42370</v>
      </c>
      <c r="B66">
        <f t="shared" si="6"/>
        <v>9462.4895846463478</v>
      </c>
      <c r="C66">
        <v>343.4</v>
      </c>
      <c r="D66">
        <f t="shared" si="7"/>
        <v>68.1299250094537</v>
      </c>
      <c r="F66">
        <f t="shared" si="8"/>
        <v>250</v>
      </c>
      <c r="G66">
        <v>250</v>
      </c>
      <c r="I66">
        <f t="shared" si="4"/>
        <v>87631.261402389064</v>
      </c>
      <c r="J66">
        <v>427</v>
      </c>
      <c r="K66">
        <f t="shared" si="5"/>
        <v>240.98596885656991</v>
      </c>
      <c r="X66">
        <f t="shared" si="3"/>
        <v>97343.750987035412</v>
      </c>
      <c r="Y66">
        <f t="shared" si="1"/>
        <v>1020.4</v>
      </c>
      <c r="Z66">
        <f t="shared" si="2"/>
        <v>309.11589386602361</v>
      </c>
    </row>
    <row r="67" spans="1:26" s="4" customFormat="1" x14ac:dyDescent="0.25">
      <c r="A67" s="5">
        <v>42401</v>
      </c>
      <c r="B67" s="4">
        <f t="shared" si="6"/>
        <v>9187.2195096558025</v>
      </c>
      <c r="C67" s="4">
        <v>343.4</v>
      </c>
      <c r="D67" s="4">
        <f t="shared" si="7"/>
        <v>66.147980469521784</v>
      </c>
      <c r="F67" s="4">
        <f t="shared" si="8"/>
        <v>0</v>
      </c>
      <c r="G67" s="4">
        <v>250</v>
      </c>
      <c r="I67" s="4">
        <f t="shared" si="4"/>
        <v>87445.247371245627</v>
      </c>
      <c r="J67">
        <v>427</v>
      </c>
      <c r="K67" s="4">
        <f t="shared" si="5"/>
        <v>240.47443027092547</v>
      </c>
      <c r="X67">
        <f t="shared" si="3"/>
        <v>96632.466880901426</v>
      </c>
      <c r="Y67">
        <f t="shared" si="1"/>
        <v>770.4</v>
      </c>
      <c r="Z67">
        <f t="shared" si="2"/>
        <v>306.62241074044726</v>
      </c>
    </row>
    <row r="68" spans="1:26" x14ac:dyDescent="0.25">
      <c r="A68" s="5">
        <v>42430</v>
      </c>
      <c r="B68">
        <f t="shared" si="6"/>
        <v>8909.9674901253238</v>
      </c>
      <c r="C68">
        <v>343.4</v>
      </c>
      <c r="D68">
        <f t="shared" si="7"/>
        <v>64.151765928902336</v>
      </c>
      <c r="I68">
        <f t="shared" si="4"/>
        <v>87258.721801516556</v>
      </c>
      <c r="J68">
        <v>427</v>
      </c>
      <c r="K68">
        <f t="shared" si="5"/>
        <v>239.96148495417049</v>
      </c>
      <c r="X68">
        <f t="shared" si="3"/>
        <v>96168.689291641873</v>
      </c>
      <c r="Y68">
        <f t="shared" ref="Y68:Y106" si="9">C69+G69+J69+N69+R69</f>
        <v>770.4</v>
      </c>
      <c r="Z68">
        <f t="shared" ref="Z68:Z107" si="10">D68+K68+O68+S68</f>
        <v>304.11325088307285</v>
      </c>
    </row>
    <row r="69" spans="1:26" x14ac:dyDescent="0.25">
      <c r="A69" s="5">
        <v>42461</v>
      </c>
      <c r="B69">
        <f t="shared" si="6"/>
        <v>8630.7192560542262</v>
      </c>
      <c r="C69">
        <v>343.4</v>
      </c>
      <c r="D69">
        <f t="shared" si="7"/>
        <v>62.141178643590429</v>
      </c>
      <c r="I69">
        <f t="shared" si="4"/>
        <v>87071.683286470725</v>
      </c>
      <c r="J69">
        <v>427</v>
      </c>
      <c r="K69">
        <f t="shared" si="5"/>
        <v>239.44712903779444</v>
      </c>
      <c r="X69">
        <f t="shared" si="3"/>
        <v>95702.402542524957</v>
      </c>
      <c r="Y69">
        <f t="shared" si="9"/>
        <v>770.4</v>
      </c>
      <c r="Z69">
        <f t="shared" si="10"/>
        <v>301.58830768138489</v>
      </c>
    </row>
    <row r="70" spans="1:26" x14ac:dyDescent="0.25">
      <c r="A70" s="5">
        <v>42491</v>
      </c>
      <c r="B70">
        <f t="shared" si="6"/>
        <v>8349.4604346978176</v>
      </c>
      <c r="C70">
        <v>343.4</v>
      </c>
      <c r="D70">
        <f t="shared" si="7"/>
        <v>60.116115129824294</v>
      </c>
      <c r="I70">
        <f t="shared" si="4"/>
        <v>86884.130415508524</v>
      </c>
      <c r="J70">
        <v>427</v>
      </c>
      <c r="K70">
        <f t="shared" si="5"/>
        <v>238.93135864264841</v>
      </c>
      <c r="X70">
        <f t="shared" si="3"/>
        <v>95233.590850206339</v>
      </c>
      <c r="Y70">
        <f t="shared" si="9"/>
        <v>770.4</v>
      </c>
      <c r="Z70">
        <f t="shared" si="10"/>
        <v>299.0474737724727</v>
      </c>
    </row>
    <row r="71" spans="1:26" x14ac:dyDescent="0.25">
      <c r="A71" s="5">
        <v>42522</v>
      </c>
      <c r="B71">
        <f t="shared" si="6"/>
        <v>8066.1765498276427</v>
      </c>
      <c r="C71">
        <v>343.4</v>
      </c>
      <c r="D71">
        <f t="shared" si="7"/>
        <v>58.076471158759027</v>
      </c>
      <c r="I71">
        <f t="shared" si="4"/>
        <v>86696.061774151167</v>
      </c>
      <c r="J71">
        <v>427</v>
      </c>
      <c r="K71">
        <f t="shared" si="5"/>
        <v>238.41416987891571</v>
      </c>
      <c r="X71">
        <f t="shared" si="3"/>
        <v>94762.238323978803</v>
      </c>
      <c r="Y71">
        <f t="shared" si="9"/>
        <v>770.4</v>
      </c>
      <c r="Z71">
        <f t="shared" si="10"/>
        <v>296.49064103767472</v>
      </c>
    </row>
    <row r="72" spans="1:26" x14ac:dyDescent="0.25">
      <c r="A72" s="5">
        <v>42552</v>
      </c>
      <c r="B72">
        <f t="shared" si="6"/>
        <v>7780.853020986402</v>
      </c>
      <c r="C72">
        <v>343.4</v>
      </c>
      <c r="D72">
        <f t="shared" si="7"/>
        <v>56.022141751102104</v>
      </c>
      <c r="I72">
        <f t="shared" si="4"/>
        <v>86507.475944030084</v>
      </c>
      <c r="J72">
        <v>427</v>
      </c>
      <c r="K72">
        <f t="shared" si="5"/>
        <v>237.89555884608271</v>
      </c>
      <c r="X72">
        <f t="shared" si="3"/>
        <v>94288.328965016481</v>
      </c>
      <c r="Y72">
        <f t="shared" si="9"/>
        <v>770.4</v>
      </c>
      <c r="Z72">
        <f t="shared" si="10"/>
        <v>293.91770059718482</v>
      </c>
    </row>
    <row r="73" spans="1:26" x14ac:dyDescent="0.25">
      <c r="A73" s="5">
        <v>42583</v>
      </c>
      <c r="B73">
        <f t="shared" si="6"/>
        <v>7493.4751627375044</v>
      </c>
      <c r="C73">
        <v>343.4</v>
      </c>
      <c r="D73">
        <f t="shared" si="7"/>
        <v>53.953021171710041</v>
      </c>
      <c r="I73">
        <f t="shared" si="4"/>
        <v>86318.371502876165</v>
      </c>
      <c r="J73">
        <v>427</v>
      </c>
      <c r="K73">
        <f t="shared" si="5"/>
        <v>237.37552163290945</v>
      </c>
      <c r="X73">
        <f t="shared" si="3"/>
        <v>93811.846665613673</v>
      </c>
      <c r="Y73">
        <f t="shared" si="9"/>
        <v>770.4</v>
      </c>
      <c r="Z73">
        <f t="shared" si="10"/>
        <v>291.32854280461947</v>
      </c>
    </row>
    <row r="74" spans="1:26" x14ac:dyDescent="0.25">
      <c r="A74" s="5">
        <v>42614</v>
      </c>
      <c r="B74">
        <f t="shared" si="6"/>
        <v>7204.0281839092149</v>
      </c>
      <c r="C74">
        <v>343.4</v>
      </c>
      <c r="D74">
        <f t="shared" si="7"/>
        <v>51.869002924146351</v>
      </c>
      <c r="I74">
        <f t="shared" si="4"/>
        <v>86128.747024509081</v>
      </c>
      <c r="J74">
        <v>427</v>
      </c>
      <c r="K74">
        <f t="shared" si="5"/>
        <v>236.85405431739994</v>
      </c>
      <c r="X74">
        <f t="shared" si="3"/>
        <v>93332.775208418301</v>
      </c>
      <c r="Y74">
        <f t="shared" si="9"/>
        <v>770.4</v>
      </c>
      <c r="Z74">
        <f t="shared" si="10"/>
        <v>288.72305724154631</v>
      </c>
    </row>
    <row r="75" spans="1:26" x14ac:dyDescent="0.25">
      <c r="A75" s="5">
        <v>42644</v>
      </c>
      <c r="B75">
        <f t="shared" si="6"/>
        <v>6912.4971868333614</v>
      </c>
      <c r="C75">
        <v>343.4</v>
      </c>
      <c r="D75">
        <f t="shared" si="7"/>
        <v>49.769979745200203</v>
      </c>
      <c r="I75">
        <f t="shared" si="4"/>
        <v>85938.601078826483</v>
      </c>
      <c r="J75">
        <v>427</v>
      </c>
      <c r="K75">
        <f t="shared" si="5"/>
        <v>236.33115296677283</v>
      </c>
      <c r="X75">
        <f t="shared" si="3"/>
        <v>92851.09826565985</v>
      </c>
      <c r="Y75">
        <f t="shared" si="9"/>
        <v>770.4</v>
      </c>
      <c r="Z75">
        <f t="shared" si="10"/>
        <v>286.10113271197304</v>
      </c>
    </row>
    <row r="76" spans="1:26" x14ac:dyDescent="0.25">
      <c r="A76" s="5">
        <v>42675</v>
      </c>
      <c r="B76">
        <f t="shared" si="6"/>
        <v>6618.8671665785623</v>
      </c>
      <c r="C76">
        <v>343.4</v>
      </c>
      <c r="D76">
        <f t="shared" si="7"/>
        <v>47.655843599365653</v>
      </c>
      <c r="I76">
        <f t="shared" si="4"/>
        <v>85747.932231793253</v>
      </c>
      <c r="J76">
        <v>427</v>
      </c>
      <c r="K76">
        <f t="shared" si="5"/>
        <v>235.80681363743145</v>
      </c>
      <c r="X76">
        <f t="shared" si="3"/>
        <v>92366.799398371819</v>
      </c>
      <c r="Y76">
        <f t="shared" si="9"/>
        <v>770.4</v>
      </c>
      <c r="Z76">
        <f t="shared" si="10"/>
        <v>283.4626572367971</v>
      </c>
    </row>
    <row r="77" spans="1:26" x14ac:dyDescent="0.25">
      <c r="A77" s="5">
        <v>42705</v>
      </c>
      <c r="B77">
        <f t="shared" si="6"/>
        <v>6323.1230101779283</v>
      </c>
      <c r="C77">
        <v>343.4</v>
      </c>
      <c r="D77">
        <f t="shared" si="7"/>
        <v>45.526485673281087</v>
      </c>
      <c r="I77">
        <f t="shared" si="4"/>
        <v>85556.739045430688</v>
      </c>
      <c r="J77">
        <v>427</v>
      </c>
      <c r="K77">
        <f t="shared" si="5"/>
        <v>235.2810323749344</v>
      </c>
      <c r="X77">
        <f t="shared" si="3"/>
        <v>91879.86205560861</v>
      </c>
      <c r="Y77">
        <f t="shared" si="9"/>
        <v>770.4</v>
      </c>
      <c r="Z77">
        <f t="shared" si="10"/>
        <v>280.80751804821546</v>
      </c>
    </row>
    <row r="78" spans="1:26" x14ac:dyDescent="0.25">
      <c r="A78" s="5">
        <v>42736</v>
      </c>
      <c r="B78">
        <f t="shared" si="6"/>
        <v>6025.2494958512098</v>
      </c>
      <c r="C78">
        <v>343.4</v>
      </c>
      <c r="D78">
        <f t="shared" si="7"/>
        <v>43.381796370128711</v>
      </c>
      <c r="I78">
        <f t="shared" si="4"/>
        <v>85365.020077805617</v>
      </c>
      <c r="J78">
        <v>427</v>
      </c>
      <c r="K78">
        <f t="shared" si="5"/>
        <v>234.75380521396542</v>
      </c>
      <c r="X78">
        <f t="shared" si="3"/>
        <v>91390.269573656828</v>
      </c>
      <c r="Y78">
        <f t="shared" si="9"/>
        <v>770.4</v>
      </c>
      <c r="Z78">
        <f t="shared" si="10"/>
        <v>278.13560158409416</v>
      </c>
    </row>
    <row r="79" spans="1:26" x14ac:dyDescent="0.25">
      <c r="A79" s="5">
        <v>42767</v>
      </c>
      <c r="B79">
        <f t="shared" si="6"/>
        <v>5725.2312922213387</v>
      </c>
      <c r="C79">
        <v>343.4</v>
      </c>
      <c r="D79">
        <f t="shared" si="7"/>
        <v>41.221665303993646</v>
      </c>
      <c r="I79">
        <f t="shared" si="4"/>
        <v>85172.773883019589</v>
      </c>
      <c r="J79">
        <v>427</v>
      </c>
      <c r="K79">
        <f t="shared" si="5"/>
        <v>234.22512817830386</v>
      </c>
      <c r="X79">
        <f t="shared" si="3"/>
        <v>90898.00517524092</v>
      </c>
      <c r="Y79">
        <f t="shared" si="9"/>
        <v>770.4</v>
      </c>
      <c r="Z79">
        <f t="shared" si="10"/>
        <v>275.44679348229749</v>
      </c>
    </row>
    <row r="80" spans="1:26" x14ac:dyDescent="0.25">
      <c r="A80" s="5">
        <v>42795</v>
      </c>
      <c r="B80">
        <f t="shared" si="6"/>
        <v>5423.0529575253331</v>
      </c>
      <c r="C80">
        <v>343.4</v>
      </c>
      <c r="D80">
        <f t="shared" si="7"/>
        <v>39.045981294182404</v>
      </c>
      <c r="I80">
        <f t="shared" si="4"/>
        <v>84979.999011197899</v>
      </c>
      <c r="J80">
        <v>427</v>
      </c>
      <c r="K80">
        <f t="shared" si="5"/>
        <v>233.69499728079418</v>
      </c>
      <c r="X80">
        <f t="shared" si="3"/>
        <v>90403.05196872323</v>
      </c>
      <c r="Y80">
        <f t="shared" si="9"/>
        <v>770.4</v>
      </c>
      <c r="Z80">
        <f t="shared" si="10"/>
        <v>272.74097857497657</v>
      </c>
    </row>
    <row r="81" spans="1:26" x14ac:dyDescent="0.25">
      <c r="A81" s="5">
        <v>42826</v>
      </c>
      <c r="B81">
        <f t="shared" si="6"/>
        <v>5118.6989388195161</v>
      </c>
      <c r="C81">
        <v>343.4</v>
      </c>
      <c r="D81">
        <f t="shared" si="7"/>
        <v>36.854632359500521</v>
      </c>
      <c r="I81">
        <f t="shared" si="4"/>
        <v>84786.694008478691</v>
      </c>
      <c r="J81">
        <v>427</v>
      </c>
      <c r="K81">
        <f t="shared" si="5"/>
        <v>233.16340852331635</v>
      </c>
      <c r="X81">
        <f t="shared" si="3"/>
        <v>89905.392947298213</v>
      </c>
      <c r="Y81">
        <f t="shared" si="9"/>
        <v>770.4</v>
      </c>
      <c r="Z81">
        <f t="shared" si="10"/>
        <v>270.01804088281688</v>
      </c>
    </row>
    <row r="82" spans="1:26" x14ac:dyDescent="0.25">
      <c r="A82" s="5">
        <v>42856</v>
      </c>
      <c r="B82">
        <f t="shared" si="6"/>
        <v>4812.1535711790166</v>
      </c>
      <c r="C82">
        <v>343.4</v>
      </c>
      <c r="D82">
        <f t="shared" si="7"/>
        <v>34.647505712488922</v>
      </c>
      <c r="I82">
        <f t="shared" si="4"/>
        <v>84592.857417002015</v>
      </c>
      <c r="J82">
        <v>427</v>
      </c>
      <c r="K82">
        <f t="shared" si="5"/>
        <v>232.63035789675556</v>
      </c>
      <c r="X82">
        <f t="shared" si="3"/>
        <v>89405.010988181035</v>
      </c>
      <c r="Y82">
        <f t="shared" si="9"/>
        <v>770.4</v>
      </c>
      <c r="Z82">
        <f t="shared" si="10"/>
        <v>267.27786360924449</v>
      </c>
    </row>
    <row r="83" spans="1:26" x14ac:dyDescent="0.25">
      <c r="A83" s="5">
        <v>42887</v>
      </c>
      <c r="B83">
        <f t="shared" si="6"/>
        <v>4503.4010768915059</v>
      </c>
      <c r="C83">
        <v>343.4</v>
      </c>
      <c r="D83">
        <f t="shared" si="7"/>
        <v>32.424487753618841</v>
      </c>
      <c r="I83">
        <f t="shared" si="4"/>
        <v>84398.487774898764</v>
      </c>
      <c r="J83">
        <v>427</v>
      </c>
      <c r="K83">
        <f t="shared" si="5"/>
        <v>232.09584138097159</v>
      </c>
      <c r="X83">
        <f t="shared" ref="X83:X107" si="11">M83+B83+F83+Q83+I83</f>
        <v>88901.888851790267</v>
      </c>
      <c r="Y83">
        <f t="shared" si="9"/>
        <v>770.4</v>
      </c>
      <c r="Z83">
        <f t="shared" si="10"/>
        <v>264.52032913459044</v>
      </c>
    </row>
    <row r="84" spans="1:26" x14ac:dyDescent="0.25">
      <c r="A84" s="5">
        <v>42917</v>
      </c>
      <c r="B84">
        <f t="shared" si="6"/>
        <v>4192.4255646451247</v>
      </c>
      <c r="C84">
        <v>343.4</v>
      </c>
      <c r="D84">
        <f t="shared" si="7"/>
        <v>30.185464065444894</v>
      </c>
      <c r="I84">
        <f t="shared" si="4"/>
        <v>84203.583616279735</v>
      </c>
      <c r="J84">
        <v>427</v>
      </c>
      <c r="K84">
        <f t="shared" si="5"/>
        <v>231.55985494476928</v>
      </c>
      <c r="X84">
        <f t="shared" si="11"/>
        <v>88396.009180924855</v>
      </c>
      <c r="Y84">
        <f t="shared" si="9"/>
        <v>770.4</v>
      </c>
      <c r="Z84">
        <f t="shared" si="10"/>
        <v>261.74531901021419</v>
      </c>
    </row>
    <row r="85" spans="1:26" x14ac:dyDescent="0.25">
      <c r="A85" s="5">
        <v>42948</v>
      </c>
      <c r="B85">
        <f t="shared" si="6"/>
        <v>3879.2110287105697</v>
      </c>
      <c r="C85">
        <v>343.4</v>
      </c>
      <c r="D85">
        <f t="shared" si="7"/>
        <v>27.930319406716105</v>
      </c>
      <c r="I85">
        <f t="shared" si="4"/>
        <v>84008.14347122451</v>
      </c>
      <c r="J85">
        <v>427</v>
      </c>
      <c r="K85">
        <f t="shared" si="5"/>
        <v>231.0223945458674</v>
      </c>
      <c r="X85">
        <f t="shared" si="11"/>
        <v>87887.354499935085</v>
      </c>
      <c r="Y85">
        <f t="shared" si="9"/>
        <v>770.4</v>
      </c>
      <c r="Z85">
        <f t="shared" si="10"/>
        <v>258.95271395258351</v>
      </c>
    </row>
    <row r="86" spans="1:26" x14ac:dyDescent="0.25">
      <c r="A86" s="5">
        <v>42979</v>
      </c>
      <c r="B86">
        <f t="shared" si="6"/>
        <v>3563.7413481172857</v>
      </c>
      <c r="C86">
        <v>343.4</v>
      </c>
      <c r="D86">
        <f t="shared" si="7"/>
        <v>25.658937706444458</v>
      </c>
      <c r="I86">
        <f t="shared" si="4"/>
        <v>83812.165865770381</v>
      </c>
      <c r="J86">
        <v>427</v>
      </c>
      <c r="K86">
        <f t="shared" si="5"/>
        <v>230.48345613086852</v>
      </c>
      <c r="X86">
        <f t="shared" si="11"/>
        <v>87375.907213887665</v>
      </c>
      <c r="Y86">
        <f t="shared" si="9"/>
        <v>770.4</v>
      </c>
      <c r="Z86">
        <f t="shared" si="10"/>
        <v>256.14239383731297</v>
      </c>
    </row>
    <row r="87" spans="1:26" x14ac:dyDescent="0.25">
      <c r="A87" s="5">
        <v>43009</v>
      </c>
      <c r="B87">
        <f t="shared" si="6"/>
        <v>3246.0002858237299</v>
      </c>
      <c r="C87">
        <v>343.4</v>
      </c>
      <c r="D87">
        <f t="shared" si="7"/>
        <v>23.371202057930855</v>
      </c>
      <c r="I87">
        <f t="shared" si="4"/>
        <v>83615.649321901248</v>
      </c>
      <c r="J87">
        <v>427</v>
      </c>
      <c r="K87">
        <f t="shared" si="5"/>
        <v>229.94303563522843</v>
      </c>
      <c r="X87">
        <f t="shared" si="11"/>
        <v>86861.649607724976</v>
      </c>
      <c r="Y87">
        <f t="shared" si="9"/>
        <v>770.4</v>
      </c>
      <c r="Z87">
        <f t="shared" si="10"/>
        <v>253.31423769315927</v>
      </c>
    </row>
    <row r="88" spans="1:26" x14ac:dyDescent="0.25">
      <c r="A88" s="5">
        <v>43040</v>
      </c>
      <c r="B88">
        <f t="shared" si="6"/>
        <v>2925.9714878816608</v>
      </c>
      <c r="C88">
        <v>343.4</v>
      </c>
      <c r="D88">
        <f t="shared" si="7"/>
        <v>21.06699471274796</v>
      </c>
      <c r="I88">
        <f t="shared" si="4"/>
        <v>83418.592357536472</v>
      </c>
      <c r="J88">
        <v>427</v>
      </c>
      <c r="K88">
        <f t="shared" si="5"/>
        <v>229.40112898322528</v>
      </c>
      <c r="X88">
        <f t="shared" si="11"/>
        <v>86344.563845418132</v>
      </c>
      <c r="Y88">
        <f t="shared" si="9"/>
        <v>770.4</v>
      </c>
      <c r="Z88">
        <f t="shared" si="10"/>
        <v>250.46812369597325</v>
      </c>
    </row>
    <row r="89" spans="1:26" x14ac:dyDescent="0.25">
      <c r="A89" s="5">
        <v>43070</v>
      </c>
      <c r="B89">
        <f t="shared" si="6"/>
        <v>2603.6384825944087</v>
      </c>
      <c r="C89">
        <v>343.4</v>
      </c>
      <c r="D89">
        <f t="shared" si="7"/>
        <v>18.746197074679742</v>
      </c>
      <c r="I89">
        <f t="shared" si="4"/>
        <v>83220.993486519699</v>
      </c>
      <c r="J89">
        <v>427</v>
      </c>
      <c r="K89">
        <f t="shared" si="5"/>
        <v>228.85773208792918</v>
      </c>
      <c r="X89">
        <f t="shared" si="11"/>
        <v>85824.631969114111</v>
      </c>
      <c r="Y89">
        <f t="shared" si="9"/>
        <v>770.4</v>
      </c>
      <c r="Z89">
        <f t="shared" si="10"/>
        <v>247.60392916260892</v>
      </c>
    </row>
    <row r="90" spans="1:26" x14ac:dyDescent="0.25">
      <c r="A90" s="5">
        <v>43101</v>
      </c>
      <c r="B90">
        <f t="shared" si="6"/>
        <v>2278.9846796690886</v>
      </c>
      <c r="C90">
        <v>343.4</v>
      </c>
      <c r="D90">
        <f t="shared" si="7"/>
        <v>16.408689693617436</v>
      </c>
      <c r="I90">
        <f t="shared" ref="I90:I143" si="12">I89-J89+K89</f>
        <v>83022.851218607626</v>
      </c>
      <c r="J90">
        <v>427</v>
      </c>
      <c r="K90">
        <f t="shared" ref="K90:K143" si="13">I90*3.3/100/12</f>
        <v>228.31284085117099</v>
      </c>
      <c r="X90">
        <f t="shared" si="11"/>
        <v>85301.835898276709</v>
      </c>
      <c r="Y90">
        <f t="shared" si="9"/>
        <v>770.4</v>
      </c>
      <c r="Z90">
        <f t="shared" si="10"/>
        <v>244.72153054478844</v>
      </c>
    </row>
    <row r="91" spans="1:26" x14ac:dyDescent="0.25">
      <c r="A91" s="5">
        <v>43132</v>
      </c>
      <c r="B91">
        <f t="shared" si="6"/>
        <v>1951.9933693627058</v>
      </c>
      <c r="C91">
        <v>343.4</v>
      </c>
      <c r="D91">
        <f t="shared" si="7"/>
        <v>14.054352259411482</v>
      </c>
      <c r="I91">
        <f t="shared" si="12"/>
        <v>82824.164059458795</v>
      </c>
      <c r="J91">
        <v>427</v>
      </c>
      <c r="K91">
        <f t="shared" si="13"/>
        <v>227.76645116351165</v>
      </c>
      <c r="X91">
        <f t="shared" si="11"/>
        <v>84776.157428821505</v>
      </c>
      <c r="Y91">
        <f t="shared" si="9"/>
        <v>770.4</v>
      </c>
      <c r="Z91">
        <f t="shared" si="10"/>
        <v>241.82080342292312</v>
      </c>
    </row>
    <row r="92" spans="1:26" x14ac:dyDescent="0.25">
      <c r="A92" s="5">
        <v>43160</v>
      </c>
      <c r="B92">
        <f t="shared" ref="B92:B97" si="14">B91-C91+D91</f>
        <v>1622.6477216221172</v>
      </c>
      <c r="C92">
        <v>343.4</v>
      </c>
      <c r="D92">
        <f t="shared" ref="D92:D97" si="15">B92*8.64/100/12</f>
        <v>11.683063595679243</v>
      </c>
      <c r="I92">
        <f t="shared" si="12"/>
        <v>82624.930510622304</v>
      </c>
      <c r="J92">
        <v>427</v>
      </c>
      <c r="K92">
        <f t="shared" si="13"/>
        <v>227.21855890421133</v>
      </c>
      <c r="X92">
        <f t="shared" si="11"/>
        <v>84247.578232244414</v>
      </c>
      <c r="Y92">
        <f t="shared" si="9"/>
        <v>770.4</v>
      </c>
      <c r="Z92">
        <f t="shared" si="10"/>
        <v>238.90162249989058</v>
      </c>
    </row>
    <row r="93" spans="1:26" x14ac:dyDescent="0.25">
      <c r="A93" s="5">
        <v>43191</v>
      </c>
      <c r="B93">
        <f t="shared" si="14"/>
        <v>1290.9307852177965</v>
      </c>
      <c r="C93">
        <v>343.4</v>
      </c>
      <c r="D93">
        <f t="shared" si="15"/>
        <v>9.2947016535681364</v>
      </c>
      <c r="I93">
        <f t="shared" si="12"/>
        <v>82425.149069526509</v>
      </c>
      <c r="J93">
        <v>427</v>
      </c>
      <c r="K93">
        <f t="shared" si="13"/>
        <v>226.66915994119788</v>
      </c>
      <c r="X93">
        <f t="shared" si="11"/>
        <v>83716.079854744312</v>
      </c>
      <c r="Y93">
        <f t="shared" si="9"/>
        <v>770.4</v>
      </c>
      <c r="Z93">
        <f t="shared" si="10"/>
        <v>235.963861594766</v>
      </c>
    </row>
    <row r="94" spans="1:26" x14ac:dyDescent="0.25">
      <c r="A94" s="5">
        <v>43221</v>
      </c>
      <c r="B94">
        <f t="shared" si="14"/>
        <v>956.82548687136466</v>
      </c>
      <c r="C94">
        <v>343.4</v>
      </c>
      <c r="D94">
        <f t="shared" si="15"/>
        <v>6.8891435054738253</v>
      </c>
      <c r="I94">
        <f t="shared" si="12"/>
        <v>82224.81822946771</v>
      </c>
      <c r="J94">
        <v>427</v>
      </c>
      <c r="K94">
        <f t="shared" si="13"/>
        <v>226.11825013103621</v>
      </c>
      <c r="X94">
        <f t="shared" si="11"/>
        <v>83181.64371633908</v>
      </c>
      <c r="Y94">
        <f t="shared" si="9"/>
        <v>770.4</v>
      </c>
      <c r="Z94">
        <f t="shared" si="10"/>
        <v>233.00739363651002</v>
      </c>
    </row>
    <row r="95" spans="1:26" x14ac:dyDescent="0.25">
      <c r="A95" s="5">
        <v>43252</v>
      </c>
      <c r="B95">
        <f t="shared" si="14"/>
        <v>620.31463037683852</v>
      </c>
      <c r="C95">
        <v>343.4</v>
      </c>
      <c r="D95">
        <f t="shared" si="15"/>
        <v>4.4662653387132378</v>
      </c>
      <c r="I95">
        <f t="shared" si="12"/>
        <v>82023.936479598749</v>
      </c>
      <c r="J95">
        <v>427</v>
      </c>
      <c r="K95">
        <f t="shared" si="13"/>
        <v>225.56582531889651</v>
      </c>
      <c r="X95">
        <f t="shared" si="11"/>
        <v>82644.251109975594</v>
      </c>
      <c r="Y95">
        <f t="shared" si="9"/>
        <v>770.4</v>
      </c>
      <c r="Z95">
        <f t="shared" si="10"/>
        <v>230.03209065760976</v>
      </c>
    </row>
    <row r="96" spans="1:26" x14ac:dyDescent="0.25">
      <c r="A96" s="5">
        <v>43282</v>
      </c>
      <c r="B96">
        <f t="shared" si="14"/>
        <v>281.38089571555179</v>
      </c>
      <c r="C96">
        <v>343.4</v>
      </c>
      <c r="D96">
        <f t="shared" si="15"/>
        <v>2.0259424491519731</v>
      </c>
      <c r="I96">
        <f t="shared" si="12"/>
        <v>81822.502304917653</v>
      </c>
      <c r="J96">
        <v>427</v>
      </c>
      <c r="K96">
        <f t="shared" si="13"/>
        <v>225.01188133852352</v>
      </c>
      <c r="X96">
        <f t="shared" si="11"/>
        <v>82103.883200633209</v>
      </c>
      <c r="Y96">
        <f t="shared" si="9"/>
        <v>770.4</v>
      </c>
      <c r="Z96">
        <f t="shared" si="10"/>
        <v>227.03782378767551</v>
      </c>
    </row>
    <row r="97" spans="1:26" s="4" customFormat="1" x14ac:dyDescent="0.25">
      <c r="A97" s="5">
        <v>43313</v>
      </c>
      <c r="B97" s="4">
        <f t="shared" si="14"/>
        <v>-59.99316183529622</v>
      </c>
      <c r="C97" s="4">
        <v>343.4</v>
      </c>
      <c r="D97" s="4">
        <f t="shared" si="15"/>
        <v>-0.43195076521413284</v>
      </c>
      <c r="I97" s="4">
        <f t="shared" si="12"/>
        <v>81620.514186256172</v>
      </c>
      <c r="J97">
        <v>427</v>
      </c>
      <c r="K97" s="4">
        <f t="shared" si="13"/>
        <v>224.45641401220448</v>
      </c>
      <c r="X97">
        <f t="shared" si="11"/>
        <v>81560.521024420872</v>
      </c>
      <c r="Y97">
        <f t="shared" si="9"/>
        <v>427</v>
      </c>
      <c r="Z97">
        <f t="shared" si="10"/>
        <v>224.02446324699034</v>
      </c>
    </row>
    <row r="98" spans="1:26" x14ac:dyDescent="0.25">
      <c r="A98" s="5">
        <v>43344</v>
      </c>
      <c r="I98">
        <f t="shared" si="12"/>
        <v>81417.970600268382</v>
      </c>
      <c r="J98">
        <v>427</v>
      </c>
      <c r="K98">
        <f t="shared" si="13"/>
        <v>223.89941915073805</v>
      </c>
      <c r="X98">
        <f t="shared" si="11"/>
        <v>81417.970600268382</v>
      </c>
      <c r="Y98">
        <f t="shared" si="9"/>
        <v>427</v>
      </c>
      <c r="Z98">
        <f t="shared" si="10"/>
        <v>223.89941915073805</v>
      </c>
    </row>
    <row r="99" spans="1:26" x14ac:dyDescent="0.25">
      <c r="A99" s="5">
        <v>43374</v>
      </c>
      <c r="I99">
        <f t="shared" si="12"/>
        <v>81214.870019419119</v>
      </c>
      <c r="J99">
        <v>427</v>
      </c>
      <c r="K99">
        <f t="shared" si="13"/>
        <v>223.34089255340257</v>
      </c>
      <c r="X99">
        <f t="shared" si="11"/>
        <v>81214.870019419119</v>
      </c>
      <c r="Y99">
        <f t="shared" si="9"/>
        <v>427</v>
      </c>
      <c r="Z99">
        <f t="shared" si="10"/>
        <v>223.34089255340257</v>
      </c>
    </row>
    <row r="100" spans="1:26" x14ac:dyDescent="0.25">
      <c r="A100" s="5">
        <v>43405</v>
      </c>
      <c r="I100">
        <f t="shared" si="12"/>
        <v>81011.210911972521</v>
      </c>
      <c r="J100">
        <v>427</v>
      </c>
      <c r="K100">
        <f t="shared" si="13"/>
        <v>222.78083000792444</v>
      </c>
      <c r="X100">
        <f t="shared" si="11"/>
        <v>81011.210911972521</v>
      </c>
      <c r="Y100">
        <f t="shared" si="9"/>
        <v>427</v>
      </c>
      <c r="Z100">
        <f t="shared" si="10"/>
        <v>222.78083000792444</v>
      </c>
    </row>
    <row r="101" spans="1:26" x14ac:dyDescent="0.25">
      <c r="A101" s="5">
        <v>43435</v>
      </c>
      <c r="I101">
        <f t="shared" si="12"/>
        <v>80806.991741980441</v>
      </c>
      <c r="J101">
        <v>427</v>
      </c>
      <c r="K101">
        <f t="shared" si="13"/>
        <v>222.21922729044618</v>
      </c>
      <c r="X101">
        <f t="shared" si="11"/>
        <v>80806.991741980441</v>
      </c>
      <c r="Y101">
        <f t="shared" si="9"/>
        <v>427</v>
      </c>
      <c r="Z101">
        <f t="shared" si="10"/>
        <v>222.21922729044618</v>
      </c>
    </row>
    <row r="102" spans="1:26" x14ac:dyDescent="0.25">
      <c r="A102" s="5">
        <v>43466</v>
      </c>
      <c r="I102">
        <f t="shared" si="12"/>
        <v>80602.210969270891</v>
      </c>
      <c r="J102">
        <v>427</v>
      </c>
      <c r="K102">
        <f t="shared" si="13"/>
        <v>221.65608016549493</v>
      </c>
      <c r="X102">
        <f t="shared" si="11"/>
        <v>80602.210969270891</v>
      </c>
      <c r="Y102">
        <f t="shared" si="9"/>
        <v>427</v>
      </c>
      <c r="Z102">
        <f t="shared" si="10"/>
        <v>221.65608016549493</v>
      </c>
    </row>
    <row r="103" spans="1:26" x14ac:dyDescent="0.25">
      <c r="A103" s="5">
        <v>43497</v>
      </c>
      <c r="I103">
        <f t="shared" si="12"/>
        <v>80396.867049436391</v>
      </c>
      <c r="J103">
        <v>427</v>
      </c>
      <c r="K103">
        <f t="shared" si="13"/>
        <v>221.09138438595008</v>
      </c>
      <c r="X103">
        <f t="shared" si="11"/>
        <v>80396.867049436391</v>
      </c>
      <c r="Y103">
        <f t="shared" si="9"/>
        <v>427</v>
      </c>
      <c r="Z103">
        <f t="shared" si="10"/>
        <v>221.09138438595008</v>
      </c>
    </row>
    <row r="104" spans="1:26" x14ac:dyDescent="0.25">
      <c r="A104" s="5">
        <v>43525</v>
      </c>
      <c r="I104">
        <f t="shared" si="12"/>
        <v>80190.958433822336</v>
      </c>
      <c r="J104">
        <v>427</v>
      </c>
      <c r="K104">
        <f t="shared" si="13"/>
        <v>220.52513569301141</v>
      </c>
      <c r="X104">
        <f t="shared" si="11"/>
        <v>80190.958433822336</v>
      </c>
      <c r="Y104">
        <f t="shared" si="9"/>
        <v>427</v>
      </c>
      <c r="Z104">
        <f t="shared" si="10"/>
        <v>220.52513569301141</v>
      </c>
    </row>
    <row r="105" spans="1:26" x14ac:dyDescent="0.25">
      <c r="A105" s="5">
        <v>43556</v>
      </c>
      <c r="I105">
        <f t="shared" si="12"/>
        <v>79984.483569515345</v>
      </c>
      <c r="J105">
        <v>427</v>
      </c>
      <c r="K105">
        <f t="shared" si="13"/>
        <v>219.9573298161672</v>
      </c>
      <c r="X105">
        <f t="shared" si="11"/>
        <v>79984.483569515345</v>
      </c>
      <c r="Y105">
        <f t="shared" si="9"/>
        <v>427</v>
      </c>
      <c r="Z105">
        <f t="shared" si="10"/>
        <v>219.9573298161672</v>
      </c>
    </row>
    <row r="106" spans="1:26" x14ac:dyDescent="0.25">
      <c r="A106" s="5">
        <v>43586</v>
      </c>
      <c r="I106">
        <f t="shared" si="12"/>
        <v>79777.440899331516</v>
      </c>
      <c r="J106">
        <v>427</v>
      </c>
      <c r="K106">
        <f t="shared" si="13"/>
        <v>219.38796247316165</v>
      </c>
      <c r="X106">
        <f t="shared" si="11"/>
        <v>79777.440899331516</v>
      </c>
      <c r="Y106">
        <f t="shared" si="9"/>
        <v>427</v>
      </c>
      <c r="Z106">
        <f t="shared" si="10"/>
        <v>219.38796247316165</v>
      </c>
    </row>
    <row r="107" spans="1:26" x14ac:dyDescent="0.25">
      <c r="A107" s="5">
        <v>43617</v>
      </c>
      <c r="I107">
        <f t="shared" si="12"/>
        <v>79569.828861804679</v>
      </c>
      <c r="J107">
        <v>427</v>
      </c>
      <c r="K107">
        <f t="shared" si="13"/>
        <v>218.81702936996282</v>
      </c>
      <c r="X107">
        <f t="shared" si="11"/>
        <v>79569.828861804679</v>
      </c>
      <c r="Y107">
        <f>C108+G108+J108+N108+R108</f>
        <v>427</v>
      </c>
      <c r="Z107">
        <f t="shared" si="10"/>
        <v>218.81702936996282</v>
      </c>
    </row>
    <row r="108" spans="1:26" x14ac:dyDescent="0.25">
      <c r="A108" s="5">
        <v>43647</v>
      </c>
      <c r="I108">
        <f t="shared" si="12"/>
        <v>79361.645891174645</v>
      </c>
      <c r="J108">
        <v>427</v>
      </c>
      <c r="K108">
        <f t="shared" si="13"/>
        <v>218.24452620073023</v>
      </c>
      <c r="T108">
        <v>50000</v>
      </c>
      <c r="U108">
        <v>350</v>
      </c>
      <c r="V108">
        <f>T108*1.04/100/12</f>
        <v>43.333333333333336</v>
      </c>
      <c r="X108">
        <f>M108+B108+F108+T108+I108</f>
        <v>129361.64589117464</v>
      </c>
      <c r="Y108">
        <f>C109+G109+J109+N109+U109</f>
        <v>777</v>
      </c>
      <c r="Z108">
        <f>D108+K108+O108+V108</f>
        <v>261.57785953406358</v>
      </c>
    </row>
    <row r="109" spans="1:26" x14ac:dyDescent="0.25">
      <c r="A109" s="5">
        <v>43678</v>
      </c>
      <c r="I109">
        <f t="shared" si="12"/>
        <v>79152.890417375369</v>
      </c>
      <c r="J109">
        <v>427</v>
      </c>
      <c r="K109">
        <f t="shared" si="13"/>
        <v>217.67044864778225</v>
      </c>
      <c r="T109">
        <f t="shared" ref="T109:T140" si="16">T108-U108+V108</f>
        <v>49693.333333333336</v>
      </c>
      <c r="U109">
        <v>350</v>
      </c>
      <c r="V109">
        <f t="shared" ref="V109:V140" si="17">T109*1.08/100/12</f>
        <v>44.723999999999997</v>
      </c>
      <c r="X109">
        <f t="shared" ref="X109:X116" si="18">M109+B109+F109+T109+I109</f>
        <v>128846.22375070871</v>
      </c>
      <c r="Y109">
        <f t="shared" ref="Y109:Y116" si="19">C110+G110+J110+N110+U110</f>
        <v>777</v>
      </c>
      <c r="Z109">
        <f t="shared" ref="Z109:Z116" si="20">D109+K109+O109+V109</f>
        <v>262.39444864778227</v>
      </c>
    </row>
    <row r="110" spans="1:26" x14ac:dyDescent="0.25">
      <c r="A110" s="5">
        <v>43709</v>
      </c>
      <c r="I110">
        <f t="shared" si="12"/>
        <v>78943.560866023152</v>
      </c>
      <c r="J110">
        <v>427</v>
      </c>
      <c r="K110">
        <f t="shared" si="13"/>
        <v>217.09479238156368</v>
      </c>
      <c r="T110">
        <f t="shared" si="16"/>
        <v>49388.057333333338</v>
      </c>
      <c r="U110">
        <v>350</v>
      </c>
      <c r="V110">
        <f t="shared" si="17"/>
        <v>44.449251600000004</v>
      </c>
      <c r="X110">
        <f t="shared" si="18"/>
        <v>128331.61819935648</v>
      </c>
      <c r="Y110">
        <f t="shared" si="19"/>
        <v>777</v>
      </c>
      <c r="Z110">
        <f t="shared" si="20"/>
        <v>261.54404398156368</v>
      </c>
    </row>
    <row r="111" spans="1:26" x14ac:dyDescent="0.25">
      <c r="A111" s="5">
        <v>43739</v>
      </c>
      <c r="I111">
        <f t="shared" si="12"/>
        <v>78733.655658404721</v>
      </c>
      <c r="J111">
        <v>427</v>
      </c>
      <c r="K111">
        <f t="shared" si="13"/>
        <v>216.51755306061295</v>
      </c>
      <c r="T111">
        <f t="shared" si="16"/>
        <v>49082.50658493334</v>
      </c>
      <c r="U111">
        <v>350</v>
      </c>
      <c r="V111">
        <f t="shared" si="17"/>
        <v>44.174255926440004</v>
      </c>
      <c r="X111">
        <f t="shared" si="18"/>
        <v>127816.16224333807</v>
      </c>
      <c r="Y111">
        <f t="shared" si="19"/>
        <v>777</v>
      </c>
      <c r="Z111">
        <f t="shared" si="20"/>
        <v>260.69180898705298</v>
      </c>
    </row>
    <row r="112" spans="1:26" x14ac:dyDescent="0.25">
      <c r="A112" s="5">
        <v>43770</v>
      </c>
      <c r="I112">
        <f t="shared" si="12"/>
        <v>78523.173211465328</v>
      </c>
      <c r="J112">
        <v>427</v>
      </c>
      <c r="K112">
        <f t="shared" si="13"/>
        <v>215.93872633152964</v>
      </c>
      <c r="T112">
        <f t="shared" si="16"/>
        <v>48776.680840859779</v>
      </c>
      <c r="U112">
        <v>350</v>
      </c>
      <c r="V112">
        <f t="shared" si="17"/>
        <v>43.8990127567738</v>
      </c>
      <c r="X112">
        <f t="shared" si="18"/>
        <v>127299.8540523251</v>
      </c>
      <c r="Y112">
        <f t="shared" si="19"/>
        <v>777</v>
      </c>
      <c r="Z112">
        <f t="shared" si="20"/>
        <v>259.83773908830346</v>
      </c>
    </row>
    <row r="113" spans="1:40" x14ac:dyDescent="0.25">
      <c r="A113" s="5">
        <v>43800</v>
      </c>
      <c r="I113">
        <f t="shared" si="12"/>
        <v>78312.111937796857</v>
      </c>
      <c r="J113">
        <v>427</v>
      </c>
      <c r="K113">
        <f t="shared" si="13"/>
        <v>215.35830782894132</v>
      </c>
      <c r="T113">
        <f t="shared" si="16"/>
        <v>48470.579853616553</v>
      </c>
      <c r="U113">
        <v>350</v>
      </c>
      <c r="V113">
        <f t="shared" si="17"/>
        <v>43.623521868254898</v>
      </c>
      <c r="X113">
        <f t="shared" si="18"/>
        <v>126782.69179141341</v>
      </c>
      <c r="Y113">
        <f t="shared" si="19"/>
        <v>777</v>
      </c>
      <c r="Z113">
        <f t="shared" si="20"/>
        <v>258.98182969719619</v>
      </c>
    </row>
    <row r="114" spans="1:40" x14ac:dyDescent="0.25">
      <c r="A114" s="5">
        <v>43831</v>
      </c>
      <c r="I114">
        <f t="shared" si="12"/>
        <v>78100.470245625795</v>
      </c>
      <c r="J114">
        <v>427</v>
      </c>
      <c r="K114">
        <f t="shared" si="13"/>
        <v>214.77629317547095</v>
      </c>
      <c r="T114">
        <f t="shared" si="16"/>
        <v>48164.203375484809</v>
      </c>
      <c r="U114">
        <v>350</v>
      </c>
      <c r="V114">
        <f t="shared" si="17"/>
        <v>43.347783037936331</v>
      </c>
      <c r="X114">
        <f t="shared" si="18"/>
        <v>126264.6736211106</v>
      </c>
      <c r="Y114">
        <f t="shared" si="19"/>
        <v>777</v>
      </c>
      <c r="Z114">
        <f t="shared" si="20"/>
        <v>258.12407621340731</v>
      </c>
    </row>
    <row r="115" spans="1:40" x14ac:dyDescent="0.25">
      <c r="A115" s="5">
        <v>43862</v>
      </c>
      <c r="I115">
        <f t="shared" si="12"/>
        <v>77888.246538801264</v>
      </c>
      <c r="J115">
        <v>427</v>
      </c>
      <c r="K115">
        <f t="shared" si="13"/>
        <v>214.19267798170347</v>
      </c>
      <c r="T115">
        <f t="shared" si="16"/>
        <v>47857.551158522743</v>
      </c>
      <c r="U115">
        <v>350</v>
      </c>
      <c r="V115">
        <f t="shared" si="17"/>
        <v>43.071796042670478</v>
      </c>
      <c r="X115">
        <f t="shared" si="18"/>
        <v>125745.79769732401</v>
      </c>
      <c r="Y115">
        <f t="shared" si="19"/>
        <v>777</v>
      </c>
      <c r="Z115">
        <f t="shared" si="20"/>
        <v>257.26447402437395</v>
      </c>
    </row>
    <row r="116" spans="1:40" x14ac:dyDescent="0.25">
      <c r="A116" s="5">
        <v>43891</v>
      </c>
      <c r="I116">
        <f t="shared" si="12"/>
        <v>77675.439216782965</v>
      </c>
      <c r="J116">
        <v>427</v>
      </c>
      <c r="K116">
        <f t="shared" si="13"/>
        <v>213.60745784615315</v>
      </c>
      <c r="T116">
        <f t="shared" si="16"/>
        <v>47550.622954565413</v>
      </c>
      <c r="U116">
        <v>350</v>
      </c>
      <c r="V116">
        <f t="shared" si="17"/>
        <v>42.795560659108872</v>
      </c>
      <c r="X116">
        <f t="shared" si="18"/>
        <v>125226.06217134837</v>
      </c>
      <c r="Y116">
        <f t="shared" si="19"/>
        <v>777</v>
      </c>
      <c r="Z116">
        <f t="shared" si="20"/>
        <v>256.40301850526203</v>
      </c>
    </row>
    <row r="117" spans="1:40" x14ac:dyDescent="0.25">
      <c r="A117" s="5">
        <v>43922</v>
      </c>
      <c r="I117">
        <f t="shared" si="12"/>
        <v>77462.04667462912</v>
      </c>
      <c r="J117">
        <v>427</v>
      </c>
      <c r="K117">
        <f t="shared" si="13"/>
        <v>213.02062835523009</v>
      </c>
      <c r="T117">
        <f t="shared" si="16"/>
        <v>47243.418515224519</v>
      </c>
      <c r="U117">
        <v>350</v>
      </c>
      <c r="V117">
        <f t="shared" si="17"/>
        <v>42.519076663702073</v>
      </c>
      <c r="X117">
        <f>M117+B117+F117+T117+I117+AB117</f>
        <v>154705.46518985362</v>
      </c>
      <c r="Y117">
        <f>N117+C117+G117+U117+J117+AC117</f>
        <v>1127</v>
      </c>
      <c r="Z117">
        <f>O117+D117+H117+V117+K117+AD117</f>
        <v>326.78970501893218</v>
      </c>
      <c r="AB117">
        <v>30000</v>
      </c>
      <c r="AC117">
        <v>350</v>
      </c>
      <c r="AD117">
        <f>AB117/12*2.85%</f>
        <v>71.25</v>
      </c>
    </row>
    <row r="118" spans="1:40" x14ac:dyDescent="0.25">
      <c r="A118" s="5">
        <v>43952</v>
      </c>
      <c r="I118">
        <f t="shared" si="12"/>
        <v>77248.067302984346</v>
      </c>
      <c r="J118">
        <v>427</v>
      </c>
      <c r="K118">
        <f t="shared" si="13"/>
        <v>212.43218508320695</v>
      </c>
      <c r="T118">
        <f t="shared" si="16"/>
        <v>46935.937591888222</v>
      </c>
      <c r="U118">
        <v>350</v>
      </c>
      <c r="V118">
        <f t="shared" si="17"/>
        <v>42.242343832699397</v>
      </c>
      <c r="X118">
        <f t="shared" ref="X118:X133" si="21">M118+B118+F118+T118+I118+AB118</f>
        <v>153905.25489487257</v>
      </c>
      <c r="Y118">
        <f t="shared" ref="Y118:Y133" si="22">N118+C118+G118+U118+J118+AC118</f>
        <v>1127</v>
      </c>
      <c r="Z118">
        <f t="shared" ref="Z118:Z133" si="23">O118+D118+H118+V118+K118+AD118</f>
        <v>325.26249766590632</v>
      </c>
      <c r="AB118">
        <f>AB117-AC117+AD117</f>
        <v>29721.25</v>
      </c>
      <c r="AC118">
        <v>350</v>
      </c>
      <c r="AD118">
        <f t="shared" ref="AD118:AD181" si="24">AB118/12*2.85%</f>
        <v>70.587968750000002</v>
      </c>
    </row>
    <row r="119" spans="1:40" x14ac:dyDescent="0.25">
      <c r="A119" s="5">
        <v>43983</v>
      </c>
      <c r="I119">
        <f t="shared" si="12"/>
        <v>77033.499488067551</v>
      </c>
      <c r="J119">
        <v>427</v>
      </c>
      <c r="K119">
        <f t="shared" si="13"/>
        <v>211.84212359218574</v>
      </c>
      <c r="T119">
        <f t="shared" si="16"/>
        <v>46628.179935720924</v>
      </c>
      <c r="U119">
        <v>350</v>
      </c>
      <c r="V119">
        <f t="shared" si="17"/>
        <v>41.965361942148839</v>
      </c>
      <c r="X119">
        <f t="shared" si="21"/>
        <v>153103.51739253849</v>
      </c>
      <c r="Y119">
        <f t="shared" si="22"/>
        <v>1127</v>
      </c>
      <c r="Z119">
        <f t="shared" si="23"/>
        <v>323.73185071011585</v>
      </c>
      <c r="AB119">
        <f t="shared" ref="AB119:AB182" si="25">AB118-AC118+AD118</f>
        <v>29441.837968749998</v>
      </c>
      <c r="AC119">
        <v>350</v>
      </c>
      <c r="AD119">
        <f t="shared" si="24"/>
        <v>69.924365175781247</v>
      </c>
    </row>
    <row r="120" spans="1:40" x14ac:dyDescent="0.25">
      <c r="A120" s="5">
        <v>44013</v>
      </c>
      <c r="I120">
        <f t="shared" si="12"/>
        <v>76818.341611659736</v>
      </c>
      <c r="J120">
        <v>427</v>
      </c>
      <c r="K120">
        <f t="shared" si="13"/>
        <v>211.25043943206424</v>
      </c>
      <c r="T120">
        <f t="shared" si="16"/>
        <v>46320.145297663075</v>
      </c>
      <c r="U120">
        <v>350</v>
      </c>
      <c r="V120">
        <f t="shared" si="17"/>
        <v>41.688130767896773</v>
      </c>
      <c r="X120">
        <f t="shared" si="21"/>
        <v>152300.2492432486</v>
      </c>
      <c r="Y120">
        <f t="shared" si="22"/>
        <v>1127</v>
      </c>
      <c r="Z120">
        <f t="shared" si="23"/>
        <v>322.19775574303475</v>
      </c>
      <c r="AB120">
        <f t="shared" si="25"/>
        <v>29161.762333925781</v>
      </c>
      <c r="AC120">
        <v>350</v>
      </c>
      <c r="AD120">
        <f t="shared" si="24"/>
        <v>69.259185543073741</v>
      </c>
    </row>
    <row r="121" spans="1:40" x14ac:dyDescent="0.25">
      <c r="A121" s="5">
        <v>44044</v>
      </c>
      <c r="I121">
        <f t="shared" si="12"/>
        <v>76602.592051091808</v>
      </c>
      <c r="J121">
        <v>427</v>
      </c>
      <c r="K121">
        <f t="shared" si="13"/>
        <v>210.65712814050246</v>
      </c>
      <c r="T121">
        <f t="shared" si="16"/>
        <v>46011.833428430975</v>
      </c>
      <c r="U121">
        <v>350</v>
      </c>
      <c r="V121">
        <f t="shared" si="17"/>
        <v>41.410650085587882</v>
      </c>
      <c r="X121">
        <f t="shared" si="21"/>
        <v>151495.44699899165</v>
      </c>
      <c r="Y121">
        <f t="shared" si="22"/>
        <v>1127</v>
      </c>
      <c r="Z121">
        <f t="shared" si="23"/>
        <v>320.6602043348289</v>
      </c>
      <c r="AB121">
        <f t="shared" si="25"/>
        <v>28881.021519468854</v>
      </c>
      <c r="AC121">
        <v>350</v>
      </c>
      <c r="AD121">
        <f t="shared" si="24"/>
        <v>68.592426108738522</v>
      </c>
    </row>
    <row r="122" spans="1:40" x14ac:dyDescent="0.25">
      <c r="A122" s="5">
        <v>44075</v>
      </c>
      <c r="I122">
        <f t="shared" si="12"/>
        <v>76386.249179232313</v>
      </c>
      <c r="J122">
        <v>427</v>
      </c>
      <c r="K122">
        <f t="shared" si="13"/>
        <v>210.06218524288886</v>
      </c>
      <c r="T122">
        <f t="shared" si="16"/>
        <v>45703.24407851656</v>
      </c>
      <c r="U122">
        <v>350</v>
      </c>
      <c r="V122">
        <f t="shared" si="17"/>
        <v>41.132919670664904</v>
      </c>
      <c r="X122">
        <f t="shared" si="21"/>
        <v>150689.10720332645</v>
      </c>
      <c r="Y122">
        <f t="shared" si="22"/>
        <v>1127</v>
      </c>
      <c r="Z122">
        <f t="shared" si="23"/>
        <v>319.11918803430052</v>
      </c>
      <c r="AB122">
        <f t="shared" si="25"/>
        <v>28599.613945577592</v>
      </c>
      <c r="AC122">
        <v>350</v>
      </c>
      <c r="AD122">
        <f t="shared" si="24"/>
        <v>67.924083120746772</v>
      </c>
    </row>
    <row r="123" spans="1:40" x14ac:dyDescent="0.25">
      <c r="A123" s="5">
        <v>44105</v>
      </c>
      <c r="I123">
        <f t="shared" si="12"/>
        <v>76169.311364475201</v>
      </c>
      <c r="J123">
        <v>427</v>
      </c>
      <c r="K123">
        <f t="shared" si="13"/>
        <v>209.4656062523068</v>
      </c>
      <c r="T123">
        <f t="shared" si="16"/>
        <v>45394.376998187225</v>
      </c>
      <c r="U123">
        <v>350</v>
      </c>
      <c r="V123">
        <f t="shared" si="17"/>
        <v>40.854939298368507</v>
      </c>
      <c r="X123">
        <f t="shared" si="21"/>
        <v>149881.22639136075</v>
      </c>
      <c r="Y123">
        <f t="shared" si="22"/>
        <v>1127</v>
      </c>
      <c r="Z123">
        <f t="shared" si="23"/>
        <v>317.57469836883388</v>
      </c>
      <c r="AB123">
        <f t="shared" si="25"/>
        <v>28317.538028698338</v>
      </c>
      <c r="AC123">
        <v>350</v>
      </c>
      <c r="AD123">
        <f t="shared" si="24"/>
        <v>67.254152818158559</v>
      </c>
    </row>
    <row r="124" spans="1:40" x14ac:dyDescent="0.25">
      <c r="A124" s="5">
        <v>44136</v>
      </c>
      <c r="I124">
        <f t="shared" si="12"/>
        <v>75951.776970727515</v>
      </c>
      <c r="J124">
        <v>427</v>
      </c>
      <c r="K124">
        <f t="shared" si="13"/>
        <v>208.86738666950066</v>
      </c>
      <c r="M124">
        <f>60446.56+237.35</f>
        <v>60683.909999999996</v>
      </c>
      <c r="N124">
        <v>237.35</v>
      </c>
      <c r="O124">
        <f>M124/12*1.7%</f>
        <v>85.968872499999989</v>
      </c>
      <c r="T124">
        <f t="shared" si="16"/>
        <v>45085.231937485594</v>
      </c>
      <c r="U124">
        <v>350</v>
      </c>
      <c r="V124">
        <f t="shared" si="17"/>
        <v>40.576708743737036</v>
      </c>
      <c r="X124">
        <f t="shared" si="21"/>
        <v>209755.71108972959</v>
      </c>
      <c r="Y124">
        <f t="shared" si="22"/>
        <v>1364.35</v>
      </c>
      <c r="Z124">
        <f t="shared" si="23"/>
        <v>401.99559934433938</v>
      </c>
      <c r="AB124">
        <f t="shared" si="25"/>
        <v>28034.792181516495</v>
      </c>
      <c r="AC124">
        <v>350</v>
      </c>
      <c r="AD124">
        <f t="shared" si="24"/>
        <v>66.582631431101674</v>
      </c>
    </row>
    <row r="125" spans="1:40" x14ac:dyDescent="0.25">
      <c r="A125" s="5">
        <v>44166</v>
      </c>
      <c r="I125">
        <f t="shared" si="12"/>
        <v>75733.644357397017</v>
      </c>
      <c r="J125">
        <v>427</v>
      </c>
      <c r="K125">
        <f t="shared" si="13"/>
        <v>208.2675219828418</v>
      </c>
      <c r="M125">
        <f>M124-N124+O124</f>
        <v>60532.528872499999</v>
      </c>
      <c r="N125">
        <v>237.35</v>
      </c>
      <c r="O125">
        <f t="shared" ref="O125:O188" si="26">M125/12*1.7%</f>
        <v>85.754415902708331</v>
      </c>
      <c r="T125">
        <f t="shared" si="16"/>
        <v>44775.808646229329</v>
      </c>
      <c r="U125">
        <v>350</v>
      </c>
      <c r="V125">
        <f t="shared" si="17"/>
        <v>40.298227781606393</v>
      </c>
      <c r="X125">
        <f t="shared" si="21"/>
        <v>208793.35668907393</v>
      </c>
      <c r="Y125">
        <f t="shared" si="22"/>
        <v>1364.35</v>
      </c>
      <c r="Z125">
        <f t="shared" si="23"/>
        <v>400.22968084790705</v>
      </c>
      <c r="AB125">
        <f t="shared" si="25"/>
        <v>27751.374812947597</v>
      </c>
      <c r="AC125">
        <v>350</v>
      </c>
      <c r="AD125">
        <f t="shared" si="24"/>
        <v>65.909515180750546</v>
      </c>
    </row>
    <row r="126" spans="1:40" x14ac:dyDescent="0.25">
      <c r="A126" s="5">
        <v>44197</v>
      </c>
      <c r="I126">
        <f t="shared" si="12"/>
        <v>75514.911879379855</v>
      </c>
      <c r="J126">
        <v>427</v>
      </c>
      <c r="K126">
        <f t="shared" si="13"/>
        <v>207.66600766829458</v>
      </c>
      <c r="M126">
        <f t="shared" ref="M126:M189" si="27">M125-N125+O125</f>
        <v>60380.93328840271</v>
      </c>
      <c r="N126">
        <v>237.35</v>
      </c>
      <c r="O126">
        <f t="shared" si="26"/>
        <v>85.539655491903844</v>
      </c>
      <c r="T126">
        <f t="shared" si="16"/>
        <v>44466.106874010933</v>
      </c>
      <c r="U126">
        <v>350</v>
      </c>
      <c r="V126">
        <f t="shared" si="17"/>
        <v>40.019496186609842</v>
      </c>
      <c r="X126">
        <f t="shared" si="21"/>
        <v>207829.23636992185</v>
      </c>
      <c r="Y126">
        <f t="shared" si="22"/>
        <v>1364.35</v>
      </c>
      <c r="Z126">
        <f t="shared" si="23"/>
        <v>398.45995962611312</v>
      </c>
      <c r="AB126">
        <f t="shared" si="25"/>
        <v>27467.284328128349</v>
      </c>
      <c r="AC126">
        <v>350</v>
      </c>
      <c r="AD126">
        <f t="shared" si="24"/>
        <v>65.234800279304835</v>
      </c>
      <c r="AE126">
        <f>SUM(AD126:AD137)</f>
        <v>737.82538693273818</v>
      </c>
      <c r="AJ126">
        <v>16000</v>
      </c>
      <c r="AK126">
        <v>350</v>
      </c>
      <c r="AM126">
        <v>31240.1</v>
      </c>
      <c r="AN126">
        <v>350</v>
      </c>
    </row>
    <row r="127" spans="1:40" x14ac:dyDescent="0.25">
      <c r="A127" s="5">
        <v>44228</v>
      </c>
      <c r="I127">
        <f t="shared" si="12"/>
        <v>75295.577887048144</v>
      </c>
      <c r="J127">
        <v>427</v>
      </c>
      <c r="K127">
        <f t="shared" si="13"/>
        <v>207.0628391893824</v>
      </c>
      <c r="M127">
        <f t="shared" si="27"/>
        <v>60229.122943894617</v>
      </c>
      <c r="N127">
        <v>237.35</v>
      </c>
      <c r="O127">
        <f t="shared" si="26"/>
        <v>85.324590837184047</v>
      </c>
      <c r="T127">
        <f t="shared" si="16"/>
        <v>44156.12637019754</v>
      </c>
      <c r="U127">
        <v>350</v>
      </c>
      <c r="V127">
        <f t="shared" si="17"/>
        <v>39.740513733177785</v>
      </c>
      <c r="X127">
        <f t="shared" si="21"/>
        <v>206863.34632954793</v>
      </c>
      <c r="Y127">
        <f t="shared" si="22"/>
        <v>1364.35</v>
      </c>
      <c r="Z127">
        <f t="shared" si="23"/>
        <v>396.68642668971239</v>
      </c>
      <c r="AB127">
        <f t="shared" si="25"/>
        <v>27182.519128407654</v>
      </c>
      <c r="AC127">
        <v>350</v>
      </c>
      <c r="AD127">
        <f t="shared" si="24"/>
        <v>64.558482929968179</v>
      </c>
      <c r="AJ127">
        <f>AJ126-AK126</f>
        <v>15650</v>
      </c>
      <c r="AK127">
        <v>350</v>
      </c>
      <c r="AM127">
        <f>AM126-AN126</f>
        <v>30890.1</v>
      </c>
      <c r="AN127">
        <v>350</v>
      </c>
    </row>
    <row r="128" spans="1:40" x14ac:dyDescent="0.25">
      <c r="A128" s="5">
        <v>44256</v>
      </c>
      <c r="I128">
        <f t="shared" si="12"/>
        <v>75075.640726237529</v>
      </c>
      <c r="J128">
        <v>427</v>
      </c>
      <c r="K128">
        <f t="shared" si="13"/>
        <v>206.45801199715319</v>
      </c>
      <c r="M128">
        <f t="shared" si="27"/>
        <v>60077.097534731802</v>
      </c>
      <c r="N128">
        <v>237.35</v>
      </c>
      <c r="O128">
        <f t="shared" si="26"/>
        <v>85.109221507536716</v>
      </c>
      <c r="T128">
        <f t="shared" si="16"/>
        <v>43845.866883930721</v>
      </c>
      <c r="U128">
        <v>350</v>
      </c>
      <c r="V128">
        <f t="shared" si="17"/>
        <v>39.461280195537647</v>
      </c>
      <c r="X128">
        <f t="shared" si="21"/>
        <v>205895.68275623766</v>
      </c>
      <c r="Y128">
        <f t="shared" si="22"/>
        <v>1364.35</v>
      </c>
      <c r="Z128">
        <f t="shared" si="23"/>
        <v>394.90907302715442</v>
      </c>
      <c r="AB128">
        <f t="shared" si="25"/>
        <v>26897.077611337623</v>
      </c>
      <c r="AC128">
        <v>350</v>
      </c>
      <c r="AD128">
        <f t="shared" si="24"/>
        <v>63.880559326926864</v>
      </c>
      <c r="AJ128">
        <f t="shared" ref="AJ128:AJ175" si="28">AJ127-AK127</f>
        <v>15300</v>
      </c>
      <c r="AK128">
        <v>350</v>
      </c>
      <c r="AM128">
        <f t="shared" ref="AM128:AM191" si="29">AM127-AN127</f>
        <v>30540.1</v>
      </c>
      <c r="AN128">
        <v>350</v>
      </c>
    </row>
    <row r="129" spans="1:44" x14ac:dyDescent="0.25">
      <c r="A129" s="5">
        <v>44287</v>
      </c>
      <c r="I129">
        <f t="shared" si="12"/>
        <v>74855.098738234679</v>
      </c>
      <c r="J129">
        <v>427</v>
      </c>
      <c r="K129">
        <f t="shared" si="13"/>
        <v>205.85152153014533</v>
      </c>
      <c r="M129">
        <f t="shared" si="27"/>
        <v>59924.856756239336</v>
      </c>
      <c r="N129">
        <v>237.35</v>
      </c>
      <c r="O129">
        <f t="shared" si="26"/>
        <v>84.893547071339071</v>
      </c>
      <c r="T129">
        <f t="shared" si="16"/>
        <v>43535.328164126258</v>
      </c>
      <c r="U129">
        <v>350</v>
      </c>
      <c r="V129">
        <f t="shared" si="17"/>
        <v>39.181795347713631</v>
      </c>
      <c r="X129">
        <f t="shared" si="21"/>
        <v>204926.24182926485</v>
      </c>
      <c r="Y129">
        <f t="shared" si="22"/>
        <v>1364.35</v>
      </c>
      <c r="Z129">
        <f t="shared" si="23"/>
        <v>393.12788960452633</v>
      </c>
      <c r="AB129">
        <f t="shared" si="25"/>
        <v>26610.958170664551</v>
      </c>
      <c r="AC129">
        <v>350</v>
      </c>
      <c r="AD129">
        <f t="shared" si="24"/>
        <v>63.201025655328309</v>
      </c>
      <c r="AJ129">
        <f t="shared" si="28"/>
        <v>14950</v>
      </c>
      <c r="AK129">
        <v>350</v>
      </c>
      <c r="AM129">
        <f t="shared" si="29"/>
        <v>30190.1</v>
      </c>
      <c r="AN129">
        <v>350</v>
      </c>
    </row>
    <row r="130" spans="1:44" x14ac:dyDescent="0.25">
      <c r="A130" s="5">
        <v>44317</v>
      </c>
      <c r="I130">
        <f t="shared" si="12"/>
        <v>74633.950259764824</v>
      </c>
      <c r="J130">
        <v>427</v>
      </c>
      <c r="K130">
        <f t="shared" si="13"/>
        <v>205.24336321435325</v>
      </c>
      <c r="M130">
        <f t="shared" si="27"/>
        <v>59772.400303310678</v>
      </c>
      <c r="N130">
        <v>237.35</v>
      </c>
      <c r="O130">
        <f t="shared" si="26"/>
        <v>84.677567096356796</v>
      </c>
      <c r="T130">
        <f t="shared" si="16"/>
        <v>43224.509959473973</v>
      </c>
      <c r="U130">
        <v>350</v>
      </c>
      <c r="V130">
        <f t="shared" si="17"/>
        <v>38.902058963526578</v>
      </c>
      <c r="X130">
        <f t="shared" si="21"/>
        <v>203955.01971886936</v>
      </c>
      <c r="Y130">
        <f t="shared" si="22"/>
        <v>1364.35</v>
      </c>
      <c r="Z130">
        <f t="shared" si="23"/>
        <v>391.34286736549637</v>
      </c>
      <c r="AB130">
        <f t="shared" si="25"/>
        <v>26324.159196319881</v>
      </c>
      <c r="AC130">
        <v>350</v>
      </c>
      <c r="AD130">
        <f t="shared" si="24"/>
        <v>62.51987809125972</v>
      </c>
      <c r="AJ130">
        <f t="shared" si="28"/>
        <v>14600</v>
      </c>
      <c r="AK130">
        <v>350</v>
      </c>
      <c r="AM130">
        <f t="shared" si="29"/>
        <v>29840.1</v>
      </c>
      <c r="AN130">
        <v>350</v>
      </c>
    </row>
    <row r="131" spans="1:44" x14ac:dyDescent="0.25">
      <c r="A131" s="5">
        <v>44348</v>
      </c>
      <c r="I131">
        <f t="shared" si="12"/>
        <v>74412.193622979175</v>
      </c>
      <c r="J131">
        <v>427</v>
      </c>
      <c r="K131">
        <f t="shared" si="13"/>
        <v>204.63353246319272</v>
      </c>
      <c r="M131">
        <f t="shared" si="27"/>
        <v>59619.727870407034</v>
      </c>
      <c r="N131">
        <v>237.35</v>
      </c>
      <c r="O131">
        <f t="shared" si="26"/>
        <v>84.4612811497433</v>
      </c>
      <c r="T131">
        <f t="shared" si="16"/>
        <v>42913.412018437499</v>
      </c>
      <c r="U131">
        <v>350</v>
      </c>
      <c r="V131">
        <f t="shared" si="17"/>
        <v>38.622070816593748</v>
      </c>
      <c r="X131">
        <f t="shared" si="21"/>
        <v>202982.01258623487</v>
      </c>
      <c r="Y131">
        <f t="shared" si="22"/>
        <v>1364.35</v>
      </c>
      <c r="Z131">
        <f t="shared" si="23"/>
        <v>389.55399723125623</v>
      </c>
      <c r="AB131">
        <f t="shared" si="25"/>
        <v>26036.679074411142</v>
      </c>
      <c r="AC131">
        <v>350</v>
      </c>
      <c r="AD131">
        <f t="shared" si="24"/>
        <v>61.837112801726462</v>
      </c>
      <c r="AJ131">
        <f t="shared" si="28"/>
        <v>14250</v>
      </c>
      <c r="AK131">
        <v>350</v>
      </c>
      <c r="AM131">
        <f t="shared" si="29"/>
        <v>29490.1</v>
      </c>
      <c r="AN131">
        <v>350</v>
      </c>
    </row>
    <row r="132" spans="1:44" x14ac:dyDescent="0.25">
      <c r="A132" s="5">
        <v>44378</v>
      </c>
      <c r="I132">
        <f t="shared" si="12"/>
        <v>74189.82715544237</v>
      </c>
      <c r="J132">
        <v>427</v>
      </c>
      <c r="K132">
        <f t="shared" si="13"/>
        <v>204.02202467746648</v>
      </c>
      <c r="M132">
        <f t="shared" si="27"/>
        <v>59466.839151556778</v>
      </c>
      <c r="N132">
        <v>237.35</v>
      </c>
      <c r="O132">
        <f t="shared" si="26"/>
        <v>84.24468879803878</v>
      </c>
      <c r="T132">
        <f t="shared" si="16"/>
        <v>42602.034089254092</v>
      </c>
      <c r="U132">
        <v>350</v>
      </c>
      <c r="V132">
        <f t="shared" si="17"/>
        <v>38.341830680328684</v>
      </c>
      <c r="X132">
        <f t="shared" si="21"/>
        <v>202007.21658346613</v>
      </c>
      <c r="Y132">
        <f t="shared" si="22"/>
        <v>1364.35</v>
      </c>
      <c r="Z132">
        <f t="shared" si="23"/>
        <v>387.76127010046451</v>
      </c>
      <c r="AB132">
        <f t="shared" si="25"/>
        <v>25748.51618721287</v>
      </c>
      <c r="AC132">
        <v>350</v>
      </c>
      <c r="AD132">
        <f t="shared" si="24"/>
        <v>61.152725944630568</v>
      </c>
      <c r="AJ132">
        <f t="shared" si="28"/>
        <v>13900</v>
      </c>
      <c r="AK132">
        <v>350</v>
      </c>
      <c r="AM132">
        <f t="shared" si="29"/>
        <v>29140.1</v>
      </c>
      <c r="AN132">
        <v>350</v>
      </c>
    </row>
    <row r="133" spans="1:44" x14ac:dyDescent="0.25">
      <c r="A133" s="5">
        <v>44409</v>
      </c>
      <c r="I133">
        <f t="shared" si="12"/>
        <v>73966.84918011984</v>
      </c>
      <c r="J133">
        <v>427</v>
      </c>
      <c r="K133">
        <f t="shared" si="13"/>
        <v>203.40883524532956</v>
      </c>
      <c r="M133">
        <f t="shared" si="27"/>
        <v>59313.73384035482</v>
      </c>
      <c r="N133">
        <v>237.35</v>
      </c>
      <c r="O133">
        <f t="shared" si="26"/>
        <v>84.027789607169339</v>
      </c>
      <c r="T133">
        <f t="shared" si="16"/>
        <v>42290.37591993442</v>
      </c>
      <c r="U133">
        <v>350</v>
      </c>
      <c r="V133">
        <f t="shared" si="17"/>
        <v>38.06133832794098</v>
      </c>
      <c r="X133">
        <f t="shared" si="21"/>
        <v>201030.62785356658</v>
      </c>
      <c r="Y133">
        <f t="shared" si="22"/>
        <v>1364.35</v>
      </c>
      <c r="Z133">
        <f t="shared" si="23"/>
        <v>385.96467684918895</v>
      </c>
      <c r="AB133">
        <f t="shared" si="25"/>
        <v>25459.6689131575</v>
      </c>
      <c r="AC133">
        <v>350</v>
      </c>
      <c r="AD133">
        <f t="shared" si="24"/>
        <v>60.466713668749058</v>
      </c>
      <c r="AJ133">
        <f t="shared" si="28"/>
        <v>13550</v>
      </c>
      <c r="AK133">
        <v>350</v>
      </c>
      <c r="AM133">
        <f t="shared" si="29"/>
        <v>28790.1</v>
      </c>
      <c r="AN133">
        <v>350</v>
      </c>
    </row>
    <row r="134" spans="1:44" x14ac:dyDescent="0.25">
      <c r="A134" s="5">
        <v>44440</v>
      </c>
      <c r="I134">
        <f t="shared" si="12"/>
        <v>73743.258015365165</v>
      </c>
      <c r="J134">
        <v>427</v>
      </c>
      <c r="K134">
        <f t="shared" si="13"/>
        <v>202.79395954225416</v>
      </c>
      <c r="M134">
        <f t="shared" si="27"/>
        <v>59160.411629961993</v>
      </c>
      <c r="N134">
        <v>237.35</v>
      </c>
      <c r="O134">
        <f t="shared" si="26"/>
        <v>83.810583142446163</v>
      </c>
      <c r="T134">
        <f t="shared" si="16"/>
        <v>41978.437258262362</v>
      </c>
      <c r="U134">
        <v>350</v>
      </c>
      <c r="V134">
        <f t="shared" si="17"/>
        <v>37.780593532436129</v>
      </c>
      <c r="X134">
        <f>M134+B134+F134+T134+I134+AB134+AF134</f>
        <v>200052.24253041577</v>
      </c>
      <c r="Y134">
        <f t="shared" ref="Y134:Z134" si="30">N134+C134+G134+U134+J134+AC134+AG134</f>
        <v>1364.35</v>
      </c>
      <c r="Z134">
        <f t="shared" si="30"/>
        <v>384.16420833084879</v>
      </c>
      <c r="AB134">
        <f t="shared" si="25"/>
        <v>25170.13562682625</v>
      </c>
      <c r="AC134">
        <v>350</v>
      </c>
      <c r="AD134">
        <f t="shared" si="24"/>
        <v>59.779072113712346</v>
      </c>
      <c r="AJ134">
        <f t="shared" si="28"/>
        <v>13200</v>
      </c>
      <c r="AK134">
        <v>350</v>
      </c>
      <c r="AM134">
        <f t="shared" si="29"/>
        <v>28440.1</v>
      </c>
      <c r="AN134">
        <v>350</v>
      </c>
    </row>
    <row r="135" spans="1:44" x14ac:dyDescent="0.25">
      <c r="A135" s="5">
        <v>44470</v>
      </c>
      <c r="I135">
        <f t="shared" si="12"/>
        <v>73519.051974907416</v>
      </c>
      <c r="J135">
        <v>427</v>
      </c>
      <c r="K135">
        <f t="shared" si="13"/>
        <v>202.17739293099541</v>
      </c>
      <c r="M135">
        <f t="shared" si="27"/>
        <v>59006.872213104441</v>
      </c>
      <c r="N135">
        <v>237.35</v>
      </c>
      <c r="O135">
        <f t="shared" si="26"/>
        <v>83.593068968564623</v>
      </c>
      <c r="T135">
        <f t="shared" si="16"/>
        <v>41666.217851794798</v>
      </c>
      <c r="U135">
        <v>350</v>
      </c>
      <c r="V135">
        <f t="shared" si="17"/>
        <v>37.499596066615318</v>
      </c>
      <c r="X135">
        <f t="shared" ref="X135:X198" si="31">M135+B135+F135+T135+I135+AB135+AF135</f>
        <v>199072.05673874661</v>
      </c>
      <c r="Y135">
        <f t="shared" ref="Y135:Y198" si="32">N135+C135+G135+U135+J135+AC135+AG135</f>
        <v>1364.35</v>
      </c>
      <c r="Z135">
        <f t="shared" ref="Z135:Z198" si="33">O135+D135+H135+V135+K135+AD135+AH135</f>
        <v>382.35985537615778</v>
      </c>
      <c r="AB135">
        <f t="shared" si="25"/>
        <v>24879.914698939963</v>
      </c>
      <c r="AC135">
        <v>350</v>
      </c>
      <c r="AD135">
        <f t="shared" si="24"/>
        <v>59.089797409982417</v>
      </c>
      <c r="AJ135">
        <f t="shared" si="28"/>
        <v>12850</v>
      </c>
      <c r="AK135">
        <v>350</v>
      </c>
      <c r="AM135">
        <f t="shared" si="29"/>
        <v>28090.1</v>
      </c>
      <c r="AN135">
        <v>350</v>
      </c>
    </row>
    <row r="136" spans="1:44" x14ac:dyDescent="0.25">
      <c r="A136" s="5">
        <v>44501</v>
      </c>
      <c r="I136">
        <f t="shared" si="12"/>
        <v>73294.229367838416</v>
      </c>
      <c r="J136">
        <v>427</v>
      </c>
      <c r="K136">
        <f t="shared" si="13"/>
        <v>201.55913076155562</v>
      </c>
      <c r="M136">
        <f t="shared" si="27"/>
        <v>58853.115282073006</v>
      </c>
      <c r="N136">
        <v>237.35</v>
      </c>
      <c r="O136">
        <f t="shared" si="26"/>
        <v>83.375246649603426</v>
      </c>
      <c r="T136">
        <f t="shared" si="16"/>
        <v>41353.717447861411</v>
      </c>
      <c r="U136">
        <v>350</v>
      </c>
      <c r="V136">
        <f t="shared" si="17"/>
        <v>37.218345703075272</v>
      </c>
      <c r="X136">
        <f t="shared" si="31"/>
        <v>198090.06659412279</v>
      </c>
      <c r="Y136">
        <f t="shared" si="32"/>
        <v>1364.35</v>
      </c>
      <c r="Z136">
        <f t="shared" si="33"/>
        <v>380.55160879306544</v>
      </c>
      <c r="AB136">
        <f t="shared" si="25"/>
        <v>24589.004496349946</v>
      </c>
      <c r="AC136">
        <v>350</v>
      </c>
      <c r="AD136">
        <f t="shared" si="24"/>
        <v>58.398885678831121</v>
      </c>
      <c r="AJ136">
        <f t="shared" si="28"/>
        <v>12500</v>
      </c>
      <c r="AK136">
        <v>350</v>
      </c>
      <c r="AM136">
        <f t="shared" si="29"/>
        <v>27740.1</v>
      </c>
      <c r="AN136">
        <v>350</v>
      </c>
    </row>
    <row r="137" spans="1:44" x14ac:dyDescent="0.25">
      <c r="A137" s="5">
        <v>44531</v>
      </c>
      <c r="I137">
        <f t="shared" si="12"/>
        <v>73068.78849859997</v>
      </c>
      <c r="J137">
        <v>427</v>
      </c>
      <c r="K137">
        <f t="shared" si="13"/>
        <v>200.93916837114992</v>
      </c>
      <c r="M137">
        <f t="shared" si="27"/>
        <v>58699.140528722608</v>
      </c>
      <c r="N137">
        <v>237.35</v>
      </c>
      <c r="O137">
        <f t="shared" si="26"/>
        <v>83.157115749023703</v>
      </c>
      <c r="T137">
        <f t="shared" si="16"/>
        <v>41040.935793564488</v>
      </c>
      <c r="U137">
        <v>350</v>
      </c>
      <c r="V137">
        <f t="shared" si="17"/>
        <v>36.936842214208035</v>
      </c>
      <c r="X137">
        <f t="shared" si="31"/>
        <v>197106.26820291582</v>
      </c>
      <c r="Y137">
        <f t="shared" si="32"/>
        <v>1364.35</v>
      </c>
      <c r="Z137">
        <f t="shared" si="33"/>
        <v>378.73945936670003</v>
      </c>
      <c r="AB137">
        <f t="shared" si="25"/>
        <v>24297.403382028777</v>
      </c>
      <c r="AC137">
        <v>350</v>
      </c>
      <c r="AD137">
        <f t="shared" si="24"/>
        <v>57.706333032318348</v>
      </c>
      <c r="AJ137">
        <f t="shared" si="28"/>
        <v>12150</v>
      </c>
      <c r="AK137">
        <v>350</v>
      </c>
      <c r="AM137">
        <f t="shared" si="29"/>
        <v>27390.1</v>
      </c>
      <c r="AN137">
        <v>350</v>
      </c>
    </row>
    <row r="138" spans="1:44" x14ac:dyDescent="0.25">
      <c r="A138" s="5">
        <v>44562</v>
      </c>
      <c r="I138">
        <f t="shared" si="12"/>
        <v>72842.727666971114</v>
      </c>
      <c r="J138">
        <v>427</v>
      </c>
      <c r="K138">
        <f t="shared" si="13"/>
        <v>200.31750108417054</v>
      </c>
      <c r="M138">
        <f t="shared" si="27"/>
        <v>58544.947644471635</v>
      </c>
      <c r="N138">
        <v>237.35</v>
      </c>
      <c r="O138">
        <f t="shared" si="26"/>
        <v>82.938675829668156</v>
      </c>
      <c r="T138">
        <f t="shared" si="16"/>
        <v>40727.872635778695</v>
      </c>
      <c r="U138">
        <v>350</v>
      </c>
      <c r="V138">
        <f t="shared" si="17"/>
        <v>36.65508537220083</v>
      </c>
      <c r="X138">
        <f t="shared" si="31"/>
        <v>196120.65766228252</v>
      </c>
      <c r="Y138">
        <f t="shared" si="32"/>
        <v>1364.35</v>
      </c>
      <c r="Z138">
        <f t="shared" si="33"/>
        <v>376.9233978593096</v>
      </c>
      <c r="AB138">
        <f t="shared" si="25"/>
        <v>24005.109715061095</v>
      </c>
      <c r="AC138">
        <v>350</v>
      </c>
      <c r="AD138">
        <f t="shared" si="24"/>
        <v>57.012135573270101</v>
      </c>
      <c r="AE138">
        <f>SUM(AD138:AD149)</f>
        <v>637.85424922026459</v>
      </c>
      <c r="AJ138">
        <f t="shared" si="28"/>
        <v>11800</v>
      </c>
      <c r="AK138">
        <v>350</v>
      </c>
      <c r="AM138">
        <f t="shared" si="29"/>
        <v>27040.1</v>
      </c>
      <c r="AN138">
        <v>350</v>
      </c>
    </row>
    <row r="139" spans="1:44" x14ac:dyDescent="0.25">
      <c r="A139" s="5">
        <v>44593</v>
      </c>
      <c r="I139">
        <f t="shared" si="12"/>
        <v>72616.04516805528</v>
      </c>
      <c r="J139">
        <v>427</v>
      </c>
      <c r="K139">
        <f t="shared" si="13"/>
        <v>199.69412421215202</v>
      </c>
      <c r="M139">
        <f t="shared" si="27"/>
        <v>58390.536320301304</v>
      </c>
      <c r="N139">
        <v>237.35</v>
      </c>
      <c r="O139">
        <f t="shared" si="26"/>
        <v>82.719926453760195</v>
      </c>
      <c r="T139">
        <f t="shared" si="16"/>
        <v>40414.527721150895</v>
      </c>
      <c r="U139">
        <v>350</v>
      </c>
      <c r="V139">
        <f t="shared" si="17"/>
        <v>36.373074949035804</v>
      </c>
      <c r="X139">
        <f t="shared" si="31"/>
        <v>195133.23106014184</v>
      </c>
      <c r="Y139">
        <f t="shared" si="32"/>
        <v>1364.35</v>
      </c>
      <c r="Z139">
        <f t="shared" si="33"/>
        <v>375.10341501020463</v>
      </c>
      <c r="AB139">
        <f t="shared" si="25"/>
        <v>23712.121850634365</v>
      </c>
      <c r="AC139">
        <v>350</v>
      </c>
      <c r="AD139">
        <f t="shared" si="24"/>
        <v>56.316289395256618</v>
      </c>
      <c r="AJ139">
        <f t="shared" si="28"/>
        <v>11450</v>
      </c>
      <c r="AK139">
        <v>350</v>
      </c>
      <c r="AM139">
        <f t="shared" si="29"/>
        <v>26690.1</v>
      </c>
      <c r="AN139">
        <v>350</v>
      </c>
    </row>
    <row r="140" spans="1:44" x14ac:dyDescent="0.25">
      <c r="A140" s="5">
        <v>44621</v>
      </c>
      <c r="I140">
        <f t="shared" si="12"/>
        <v>72388.739292267433</v>
      </c>
      <c r="J140">
        <v>427</v>
      </c>
      <c r="K140">
        <f t="shared" si="13"/>
        <v>199.06903305373544</v>
      </c>
      <c r="M140">
        <f t="shared" si="27"/>
        <v>58235.906246755068</v>
      </c>
      <c r="N140">
        <v>237.35</v>
      </c>
      <c r="O140">
        <f t="shared" si="26"/>
        <v>82.500867182903022</v>
      </c>
      <c r="T140">
        <f t="shared" si="16"/>
        <v>40100.90079609993</v>
      </c>
      <c r="U140">
        <v>350</v>
      </c>
      <c r="V140">
        <f t="shared" si="17"/>
        <v>36.090810716489941</v>
      </c>
      <c r="X140">
        <f t="shared" si="31"/>
        <v>194143.98447515204</v>
      </c>
      <c r="Y140">
        <f t="shared" si="32"/>
        <v>1364.35</v>
      </c>
      <c r="Z140">
        <f t="shared" si="33"/>
        <v>373.27950153569873</v>
      </c>
      <c r="AB140">
        <f t="shared" si="25"/>
        <v>23418.438140029622</v>
      </c>
      <c r="AC140">
        <v>350</v>
      </c>
      <c r="AD140">
        <f t="shared" si="24"/>
        <v>55.618790582570355</v>
      </c>
      <c r="AJ140">
        <f t="shared" si="28"/>
        <v>11100</v>
      </c>
      <c r="AK140">
        <v>350</v>
      </c>
      <c r="AM140">
        <f t="shared" si="29"/>
        <v>26340.1</v>
      </c>
      <c r="AN140">
        <v>350</v>
      </c>
    </row>
    <row r="141" spans="1:44" x14ac:dyDescent="0.25">
      <c r="A141" s="5">
        <v>44652</v>
      </c>
      <c r="I141">
        <f t="shared" si="12"/>
        <v>72160.808325321166</v>
      </c>
      <c r="J141">
        <v>427</v>
      </c>
      <c r="K141">
        <f t="shared" si="13"/>
        <v>198.4422228946332</v>
      </c>
      <c r="M141">
        <f t="shared" si="27"/>
        <v>58081.057113937975</v>
      </c>
      <c r="N141">
        <v>237.35</v>
      </c>
      <c r="O141">
        <f t="shared" si="26"/>
        <v>82.281497578078813</v>
      </c>
      <c r="T141">
        <f t="shared" ref="T141:T172" si="34">T140-U140+V140</f>
        <v>39786.991606816417</v>
      </c>
      <c r="U141">
        <v>350</v>
      </c>
      <c r="V141">
        <f t="shared" ref="V141:V172" si="35">T141*1.08/100/12</f>
        <v>35.808292446134779</v>
      </c>
      <c r="X141">
        <f t="shared" si="31"/>
        <v>193152.91397668776</v>
      </c>
      <c r="Y141">
        <f t="shared" si="32"/>
        <v>1364.35</v>
      </c>
      <c r="Z141">
        <f t="shared" si="33"/>
        <v>371.4516481290508</v>
      </c>
      <c r="AB141">
        <f t="shared" si="25"/>
        <v>23124.056930612194</v>
      </c>
      <c r="AC141">
        <v>350</v>
      </c>
      <c r="AD141">
        <f t="shared" si="24"/>
        <v>54.919635210203964</v>
      </c>
      <c r="AJ141">
        <f t="shared" si="28"/>
        <v>10750</v>
      </c>
      <c r="AK141">
        <v>350</v>
      </c>
      <c r="AM141">
        <f t="shared" si="29"/>
        <v>25990.1</v>
      </c>
      <c r="AN141">
        <v>350</v>
      </c>
    </row>
    <row r="142" spans="1:44" x14ac:dyDescent="0.25">
      <c r="A142" s="5">
        <v>44682</v>
      </c>
      <c r="I142">
        <f t="shared" si="12"/>
        <v>71932.250548215801</v>
      </c>
      <c r="J142">
        <v>427</v>
      </c>
      <c r="K142">
        <f t="shared" si="13"/>
        <v>197.81368900759344</v>
      </c>
      <c r="M142">
        <f t="shared" si="27"/>
        <v>57925.988611516055</v>
      </c>
      <c r="N142">
        <v>237.35</v>
      </c>
      <c r="O142">
        <f t="shared" si="26"/>
        <v>82.061817199647749</v>
      </c>
      <c r="T142">
        <f t="shared" si="34"/>
        <v>39472.799899262551</v>
      </c>
      <c r="U142">
        <v>350</v>
      </c>
      <c r="V142">
        <f t="shared" si="35"/>
        <v>35.525519909336296</v>
      </c>
      <c r="X142">
        <f t="shared" si="31"/>
        <v>192160.01562481679</v>
      </c>
      <c r="Y142">
        <f t="shared" si="32"/>
        <v>1364.35</v>
      </c>
      <c r="Z142">
        <f t="shared" si="33"/>
        <v>369.61984546040571</v>
      </c>
      <c r="AB142">
        <f t="shared" si="25"/>
        <v>22828.976565822399</v>
      </c>
      <c r="AC142">
        <v>350</v>
      </c>
      <c r="AD142">
        <f t="shared" si="24"/>
        <v>54.218819343828201</v>
      </c>
      <c r="AJ142">
        <f>AJ141-AK141+6250</f>
        <v>16650</v>
      </c>
      <c r="AK142">
        <v>350</v>
      </c>
      <c r="AM142">
        <f t="shared" si="29"/>
        <v>25640.1</v>
      </c>
      <c r="AN142">
        <v>350</v>
      </c>
    </row>
    <row r="143" spans="1:44" x14ac:dyDescent="0.25">
      <c r="A143" s="5">
        <v>44713</v>
      </c>
      <c r="I143" s="6">
        <f t="shared" si="12"/>
        <v>71703.0642372234</v>
      </c>
      <c r="J143" s="6">
        <v>427</v>
      </c>
      <c r="K143" s="6">
        <f t="shared" si="13"/>
        <v>197.18342665236435</v>
      </c>
      <c r="M143">
        <f t="shared" si="27"/>
        <v>57770.700428715703</v>
      </c>
      <c r="N143">
        <v>237.35</v>
      </c>
      <c r="O143">
        <f t="shared" si="26"/>
        <v>81.841825607347246</v>
      </c>
      <c r="T143">
        <f t="shared" si="34"/>
        <v>39158.325419171888</v>
      </c>
      <c r="U143">
        <v>350</v>
      </c>
      <c r="V143">
        <f t="shared" si="35"/>
        <v>35.242492877254698</v>
      </c>
      <c r="X143">
        <f t="shared" si="31"/>
        <v>191165.28547027719</v>
      </c>
      <c r="Y143">
        <f t="shared" si="32"/>
        <v>1364.35</v>
      </c>
      <c r="Z143">
        <f t="shared" si="33"/>
        <v>367.78408417673603</v>
      </c>
      <c r="AB143">
        <f t="shared" si="25"/>
        <v>22533.195385166226</v>
      </c>
      <c r="AC143">
        <v>350</v>
      </c>
      <c r="AD143">
        <f t="shared" si="24"/>
        <v>53.51633903976979</v>
      </c>
      <c r="AJ143">
        <f t="shared" si="28"/>
        <v>16300</v>
      </c>
      <c r="AK143">
        <v>350</v>
      </c>
      <c r="AM143">
        <f t="shared" si="29"/>
        <v>25290.1</v>
      </c>
      <c r="AN143">
        <v>350</v>
      </c>
    </row>
    <row r="144" spans="1:44" x14ac:dyDescent="0.25">
      <c r="A144" s="5">
        <v>44743</v>
      </c>
      <c r="I144" s="6">
        <v>84000</v>
      </c>
      <c r="J144" s="6">
        <v>513.79999999999995</v>
      </c>
      <c r="K144" s="6">
        <f>I144/12*1.35%</f>
        <v>94.500000000000014</v>
      </c>
      <c r="M144">
        <f t="shared" si="27"/>
        <v>57615.192254323054</v>
      </c>
      <c r="N144">
        <v>237.35</v>
      </c>
      <c r="O144">
        <f t="shared" si="26"/>
        <v>81.62152236029101</v>
      </c>
      <c r="T144">
        <f t="shared" si="34"/>
        <v>38843.56791204914</v>
      </c>
      <c r="U144">
        <v>350</v>
      </c>
      <c r="V144">
        <f t="shared" si="35"/>
        <v>34.95921112084423</v>
      </c>
      <c r="X144">
        <f t="shared" si="31"/>
        <v>202695.47189057819</v>
      </c>
      <c r="Y144">
        <f t="shared" si="32"/>
        <v>1451.15</v>
      </c>
      <c r="Z144">
        <f t="shared" si="33"/>
        <v>263.8929238261245</v>
      </c>
      <c r="AB144">
        <f t="shared" si="25"/>
        <v>22236.711724205994</v>
      </c>
      <c r="AC144">
        <v>350</v>
      </c>
      <c r="AD144">
        <f t="shared" si="24"/>
        <v>52.81219034498924</v>
      </c>
      <c r="AJ144">
        <f t="shared" si="28"/>
        <v>15950</v>
      </c>
      <c r="AK144">
        <v>350</v>
      </c>
      <c r="AM144">
        <f t="shared" si="29"/>
        <v>24940.1</v>
      </c>
      <c r="AN144">
        <v>350</v>
      </c>
      <c r="AP144">
        <v>18000</v>
      </c>
      <c r="AQ144">
        <v>0</v>
      </c>
      <c r="AR144">
        <f>AP144/100*3.79/12</f>
        <v>56.85</v>
      </c>
    </row>
    <row r="145" spans="1:44" x14ac:dyDescent="0.25">
      <c r="A145" s="5">
        <v>44774</v>
      </c>
      <c r="I145">
        <f>I144-J144+K144</f>
        <v>83580.7</v>
      </c>
      <c r="J145">
        <v>513.79999999999995</v>
      </c>
      <c r="K145">
        <f t="shared" ref="K145:K208" si="36">I145/12*1.35%</f>
        <v>94.028287500000019</v>
      </c>
      <c r="M145">
        <f t="shared" si="27"/>
        <v>57459.463776683348</v>
      </c>
      <c r="N145">
        <v>237.35</v>
      </c>
      <c r="O145">
        <f t="shared" si="26"/>
        <v>81.400907016968091</v>
      </c>
      <c r="T145">
        <f t="shared" si="34"/>
        <v>38528.527123169988</v>
      </c>
      <c r="U145">
        <v>350</v>
      </c>
      <c r="V145">
        <f t="shared" si="35"/>
        <v>34.675674410852992</v>
      </c>
      <c r="X145">
        <f t="shared" si="31"/>
        <v>201508.21481440432</v>
      </c>
      <c r="Y145">
        <f t="shared" si="32"/>
        <v>1451.15</v>
      </c>
      <c r="Z145">
        <f t="shared" si="33"/>
        <v>262.21123822487965</v>
      </c>
      <c r="AB145">
        <f t="shared" si="25"/>
        <v>21939.523914550984</v>
      </c>
      <c r="AC145">
        <v>350</v>
      </c>
      <c r="AD145">
        <f t="shared" si="24"/>
        <v>52.106369297058585</v>
      </c>
      <c r="AJ145">
        <f t="shared" si="28"/>
        <v>15600</v>
      </c>
      <c r="AK145">
        <v>350</v>
      </c>
      <c r="AM145">
        <f t="shared" si="29"/>
        <v>24590.1</v>
      </c>
      <c r="AN145">
        <v>350</v>
      </c>
      <c r="AP145">
        <f>AP144-AQ144+AR144</f>
        <v>18056.849999999999</v>
      </c>
      <c r="AQ145">
        <v>404.84</v>
      </c>
      <c r="AR145">
        <f>AP145/100*3.79/12</f>
        <v>57.02955124999999</v>
      </c>
    </row>
    <row r="146" spans="1:44" x14ac:dyDescent="0.25">
      <c r="A146" s="5">
        <v>44805</v>
      </c>
      <c r="I146">
        <f t="shared" ref="I146:I209" si="37">I145-J145+K145</f>
        <v>83160.928287499992</v>
      </c>
      <c r="J146">
        <v>513.79999999999995</v>
      </c>
      <c r="K146">
        <f t="shared" si="36"/>
        <v>93.556044323437504</v>
      </c>
      <c r="M146">
        <f t="shared" si="27"/>
        <v>57303.514683700319</v>
      </c>
      <c r="N146">
        <v>237.35</v>
      </c>
      <c r="O146">
        <f t="shared" si="26"/>
        <v>81.179979135242135</v>
      </c>
      <c r="T146">
        <f t="shared" si="34"/>
        <v>38213.202797580838</v>
      </c>
      <c r="U146">
        <v>350</v>
      </c>
      <c r="V146">
        <f t="shared" si="35"/>
        <v>34.391882517822758</v>
      </c>
      <c r="X146">
        <f t="shared" si="31"/>
        <v>200319.27605262917</v>
      </c>
      <c r="Y146">
        <f t="shared" si="32"/>
        <v>1451.15</v>
      </c>
      <c r="Z146">
        <f t="shared" si="33"/>
        <v>260.52677790064149</v>
      </c>
      <c r="AB146">
        <f t="shared" si="25"/>
        <v>21641.630283848044</v>
      </c>
      <c r="AC146">
        <v>350</v>
      </c>
      <c r="AD146">
        <f t="shared" si="24"/>
        <v>51.398871924139108</v>
      </c>
      <c r="AJ146">
        <f t="shared" si="28"/>
        <v>15250</v>
      </c>
      <c r="AK146">
        <v>0</v>
      </c>
      <c r="AM146">
        <f t="shared" si="29"/>
        <v>24240.1</v>
      </c>
      <c r="AN146">
        <v>350</v>
      </c>
      <c r="AP146">
        <f t="shared" ref="AP146:AP193" si="38">AP145-AQ145+AR145</f>
        <v>17709.03955125</v>
      </c>
      <c r="AQ146">
        <v>404.84</v>
      </c>
      <c r="AR146">
        <f t="shared" ref="AR146:AR193" si="39">AP146/100*3.79/12</f>
        <v>55.931049916031249</v>
      </c>
    </row>
    <row r="147" spans="1:44" x14ac:dyDescent="0.25">
      <c r="A147" s="5">
        <v>44835</v>
      </c>
      <c r="I147">
        <f t="shared" si="37"/>
        <v>82740.684331823431</v>
      </c>
      <c r="J147">
        <v>513.79999999999995</v>
      </c>
      <c r="K147">
        <f t="shared" si="36"/>
        <v>93.083269873301376</v>
      </c>
      <c r="M147">
        <f t="shared" si="27"/>
        <v>57147.34466283556</v>
      </c>
      <c r="N147">
        <v>237.35</v>
      </c>
      <c r="O147">
        <f t="shared" si="26"/>
        <v>80.958738272350388</v>
      </c>
      <c r="T147">
        <f t="shared" si="34"/>
        <v>37897.594680098664</v>
      </c>
      <c r="U147">
        <v>350</v>
      </c>
      <c r="V147">
        <f t="shared" si="35"/>
        <v>34.107835212088801</v>
      </c>
      <c r="X147">
        <f t="shared" si="31"/>
        <v>199128.65283052984</v>
      </c>
      <c r="Y147">
        <f t="shared" si="32"/>
        <v>1451.15</v>
      </c>
      <c r="Z147">
        <f t="shared" si="33"/>
        <v>258.83953760269952</v>
      </c>
      <c r="AB147">
        <f t="shared" si="25"/>
        <v>21343.029155772183</v>
      </c>
      <c r="AC147">
        <v>350</v>
      </c>
      <c r="AD147">
        <f t="shared" si="24"/>
        <v>50.689694244958936</v>
      </c>
      <c r="AJ147">
        <f t="shared" si="28"/>
        <v>15250</v>
      </c>
      <c r="AK147">
        <v>0</v>
      </c>
      <c r="AM147">
        <f t="shared" si="29"/>
        <v>23890.1</v>
      </c>
      <c r="AN147">
        <v>350</v>
      </c>
      <c r="AP147">
        <f t="shared" si="38"/>
        <v>17360.130601166031</v>
      </c>
      <c r="AQ147">
        <v>404.84</v>
      </c>
      <c r="AR147">
        <f t="shared" si="39"/>
        <v>54.829079148682716</v>
      </c>
    </row>
    <row r="148" spans="1:44" x14ac:dyDescent="0.25">
      <c r="A148" s="5">
        <v>44866</v>
      </c>
      <c r="I148">
        <f t="shared" si="37"/>
        <v>82319.967601696728</v>
      </c>
      <c r="J148">
        <v>513.79999999999995</v>
      </c>
      <c r="K148">
        <f t="shared" si="36"/>
        <v>92.60996355190882</v>
      </c>
      <c r="M148">
        <f t="shared" si="27"/>
        <v>56990.953401107909</v>
      </c>
      <c r="N148">
        <v>237.35</v>
      </c>
      <c r="O148">
        <f t="shared" si="26"/>
        <v>80.737183984902885</v>
      </c>
      <c r="T148">
        <f t="shared" si="34"/>
        <v>37581.702515310753</v>
      </c>
      <c r="U148">
        <v>350</v>
      </c>
      <c r="V148">
        <f t="shared" si="35"/>
        <v>33.823532263779683</v>
      </c>
      <c r="X148">
        <f t="shared" si="31"/>
        <v>197936.34236813252</v>
      </c>
      <c r="Y148">
        <f t="shared" si="32"/>
        <v>1451.15</v>
      </c>
      <c r="Z148">
        <f t="shared" si="33"/>
        <v>257.14951206938213</v>
      </c>
      <c r="AB148">
        <f t="shared" si="25"/>
        <v>21043.718850017143</v>
      </c>
      <c r="AC148">
        <v>350</v>
      </c>
      <c r="AD148">
        <f t="shared" si="24"/>
        <v>49.978832268790718</v>
      </c>
      <c r="AJ148">
        <f t="shared" si="28"/>
        <v>15250</v>
      </c>
      <c r="AK148">
        <v>0</v>
      </c>
      <c r="AM148">
        <f t="shared" si="29"/>
        <v>23540.1</v>
      </c>
      <c r="AN148">
        <v>350</v>
      </c>
      <c r="AP148">
        <f t="shared" si="38"/>
        <v>17010.119680314714</v>
      </c>
      <c r="AQ148">
        <v>404.84</v>
      </c>
      <c r="AR148">
        <f t="shared" si="39"/>
        <v>53.723627990327309</v>
      </c>
    </row>
    <row r="149" spans="1:44" x14ac:dyDescent="0.25">
      <c r="A149" s="5">
        <v>44896</v>
      </c>
      <c r="I149">
        <f t="shared" si="37"/>
        <v>81898.777565248631</v>
      </c>
      <c r="J149">
        <v>513.79999999999995</v>
      </c>
      <c r="K149">
        <f t="shared" si="36"/>
        <v>92.136124760904721</v>
      </c>
      <c r="M149">
        <f t="shared" si="27"/>
        <v>56834.34058509281</v>
      </c>
      <c r="N149">
        <v>237.35</v>
      </c>
      <c r="O149">
        <f t="shared" si="26"/>
        <v>80.515315828881484</v>
      </c>
      <c r="T149">
        <f t="shared" si="34"/>
        <v>37265.526047574531</v>
      </c>
      <c r="U149">
        <v>350</v>
      </c>
      <c r="V149">
        <f t="shared" si="35"/>
        <v>33.538973442817074</v>
      </c>
      <c r="X149">
        <f t="shared" si="31"/>
        <v>196742.34188020192</v>
      </c>
      <c r="Y149">
        <f t="shared" si="32"/>
        <v>1451.15</v>
      </c>
      <c r="Z149">
        <f t="shared" si="33"/>
        <v>255.45669602803238</v>
      </c>
      <c r="AB149">
        <f t="shared" si="25"/>
        <v>20743.697682285932</v>
      </c>
      <c r="AC149">
        <v>350</v>
      </c>
      <c r="AD149">
        <f t="shared" si="24"/>
        <v>49.26628199542909</v>
      </c>
      <c r="AJ149">
        <f t="shared" si="28"/>
        <v>15250</v>
      </c>
      <c r="AK149">
        <v>0</v>
      </c>
      <c r="AM149">
        <f t="shared" si="29"/>
        <v>23190.1</v>
      </c>
      <c r="AN149">
        <v>350</v>
      </c>
      <c r="AP149">
        <f t="shared" si="38"/>
        <v>16659.00330830504</v>
      </c>
      <c r="AQ149">
        <v>404.84</v>
      </c>
      <c r="AR149">
        <f t="shared" si="39"/>
        <v>52.614685448730086</v>
      </c>
    </row>
    <row r="150" spans="1:44" x14ac:dyDescent="0.25">
      <c r="A150" s="5">
        <v>44927</v>
      </c>
      <c r="I150">
        <f t="shared" si="37"/>
        <v>81477.11369000953</v>
      </c>
      <c r="J150">
        <v>513.79999999999995</v>
      </c>
      <c r="K150">
        <f t="shared" si="36"/>
        <v>91.661752901260741</v>
      </c>
      <c r="M150">
        <f t="shared" si="27"/>
        <v>56677.505900921693</v>
      </c>
      <c r="N150">
        <v>237.35</v>
      </c>
      <c r="O150">
        <f t="shared" si="26"/>
        <v>80.293133359639072</v>
      </c>
      <c r="T150">
        <f t="shared" si="34"/>
        <v>36949.065021017348</v>
      </c>
      <c r="U150">
        <v>350</v>
      </c>
      <c r="V150">
        <f t="shared" si="35"/>
        <v>33.254158518915617</v>
      </c>
      <c r="X150">
        <f t="shared" si="31"/>
        <v>195546.64857622993</v>
      </c>
      <c r="Y150">
        <f t="shared" si="32"/>
        <v>1451.15</v>
      </c>
      <c r="Z150">
        <f t="shared" si="33"/>
        <v>253.76108419498365</v>
      </c>
      <c r="AB150">
        <f t="shared" si="25"/>
        <v>20442.96396428136</v>
      </c>
      <c r="AC150">
        <v>350</v>
      </c>
      <c r="AD150">
        <f t="shared" si="24"/>
        <v>48.552039415168231</v>
      </c>
      <c r="AJ150">
        <f t="shared" si="28"/>
        <v>15250</v>
      </c>
      <c r="AK150">
        <v>2300</v>
      </c>
      <c r="AM150">
        <f t="shared" si="29"/>
        <v>22840.1</v>
      </c>
      <c r="AN150">
        <v>350</v>
      </c>
      <c r="AP150">
        <f t="shared" si="38"/>
        <v>16306.777993753771</v>
      </c>
      <c r="AQ150">
        <v>404.84</v>
      </c>
      <c r="AR150">
        <f t="shared" si="39"/>
        <v>51.502240496938988</v>
      </c>
    </row>
    <row r="151" spans="1:44" x14ac:dyDescent="0.25">
      <c r="A151" s="5">
        <v>44958</v>
      </c>
      <c r="I151">
        <f t="shared" si="37"/>
        <v>81054.975442910785</v>
      </c>
      <c r="J151">
        <v>513.79999999999995</v>
      </c>
      <c r="K151">
        <f t="shared" si="36"/>
        <v>91.186847373274645</v>
      </c>
      <c r="M151">
        <f t="shared" si="27"/>
        <v>56520.449034281337</v>
      </c>
      <c r="N151">
        <v>237.35</v>
      </c>
      <c r="O151">
        <f t="shared" si="26"/>
        <v>80.070636131898567</v>
      </c>
      <c r="T151">
        <f t="shared" si="34"/>
        <v>36632.319179536265</v>
      </c>
      <c r="U151">
        <v>350</v>
      </c>
      <c r="V151">
        <f t="shared" si="35"/>
        <v>32.969087261582636</v>
      </c>
      <c r="X151">
        <f t="shared" si="31"/>
        <v>194349.25966042493</v>
      </c>
      <c r="Y151">
        <f t="shared" si="32"/>
        <v>1451.15</v>
      </c>
      <c r="Z151">
        <f t="shared" si="33"/>
        <v>252.06267127553511</v>
      </c>
      <c r="AB151">
        <f t="shared" si="25"/>
        <v>20141.516003696528</v>
      </c>
      <c r="AC151">
        <v>350</v>
      </c>
      <c r="AD151">
        <f t="shared" si="24"/>
        <v>47.836100508779253</v>
      </c>
      <c r="AJ151">
        <f t="shared" si="28"/>
        <v>12950</v>
      </c>
      <c r="AK151">
        <v>-230</v>
      </c>
      <c r="AM151">
        <f t="shared" si="29"/>
        <v>22490.1</v>
      </c>
      <c r="AN151">
        <v>350</v>
      </c>
      <c r="AP151">
        <f t="shared" si="38"/>
        <v>15953.440234250709</v>
      </c>
      <c r="AQ151">
        <v>404.84</v>
      </c>
      <c r="AR151">
        <f t="shared" si="39"/>
        <v>50.386282073175153</v>
      </c>
    </row>
    <row r="152" spans="1:44" s="4" customFormat="1" x14ac:dyDescent="0.25">
      <c r="A152" s="5">
        <v>44986</v>
      </c>
      <c r="I152">
        <f t="shared" si="37"/>
        <v>80632.362290284058</v>
      </c>
      <c r="J152">
        <v>513.79999999999995</v>
      </c>
      <c r="K152">
        <f t="shared" si="36"/>
        <v>90.711407576569584</v>
      </c>
      <c r="M152">
        <f t="shared" si="27"/>
        <v>56363.169670413234</v>
      </c>
      <c r="N152">
        <v>237.35</v>
      </c>
      <c r="O152">
        <f t="shared" si="26"/>
        <v>79.847823699752098</v>
      </c>
      <c r="T152">
        <f t="shared" si="34"/>
        <v>36315.288266797848</v>
      </c>
      <c r="U152">
        <v>350</v>
      </c>
      <c r="V152">
        <f t="shared" si="35"/>
        <v>32.683759440118067</v>
      </c>
      <c r="X152">
        <f t="shared" si="31"/>
        <v>193150.17233170048</v>
      </c>
      <c r="Y152">
        <f t="shared" si="32"/>
        <v>1451.15</v>
      </c>
      <c r="Z152">
        <f t="shared" si="33"/>
        <v>250.36145196392735</v>
      </c>
      <c r="AB152">
        <f t="shared" si="25"/>
        <v>19839.352104205307</v>
      </c>
      <c r="AC152">
        <v>350</v>
      </c>
      <c r="AD152">
        <f t="shared" si="24"/>
        <v>47.118461247487609</v>
      </c>
      <c r="AF152"/>
      <c r="AG152"/>
      <c r="AH152"/>
      <c r="AJ152">
        <f t="shared" si="28"/>
        <v>13180</v>
      </c>
      <c r="AK152">
        <v>0</v>
      </c>
      <c r="AM152">
        <f t="shared" si="29"/>
        <v>22140.1</v>
      </c>
      <c r="AN152">
        <v>350</v>
      </c>
      <c r="AP152">
        <f t="shared" si="38"/>
        <v>15598.986516323885</v>
      </c>
      <c r="AQ152">
        <v>404.84</v>
      </c>
      <c r="AR152">
        <f t="shared" si="39"/>
        <v>49.266799080722933</v>
      </c>
    </row>
    <row r="153" spans="1:44" x14ac:dyDescent="0.25">
      <c r="A153" s="5">
        <v>45017</v>
      </c>
      <c r="I153">
        <f t="shared" si="37"/>
        <v>80209.273697860626</v>
      </c>
      <c r="J153">
        <v>513.79999999999995</v>
      </c>
      <c r="K153">
        <f t="shared" si="36"/>
        <v>90.235432910093209</v>
      </c>
      <c r="M153">
        <f t="shared" si="27"/>
        <v>56205.66749411299</v>
      </c>
      <c r="N153">
        <v>237.35</v>
      </c>
      <c r="O153">
        <f t="shared" si="26"/>
        <v>79.624695616660077</v>
      </c>
      <c r="T153">
        <f t="shared" si="34"/>
        <v>35997.972026237963</v>
      </c>
      <c r="U153">
        <v>350</v>
      </c>
      <c r="V153">
        <f t="shared" si="35"/>
        <v>32.39817482361417</v>
      </c>
      <c r="X153">
        <f t="shared" si="31"/>
        <v>191949.38378366438</v>
      </c>
      <c r="Y153">
        <f t="shared" si="32"/>
        <v>1451.15</v>
      </c>
      <c r="Z153">
        <f t="shared" si="33"/>
        <v>248.65742094331782</v>
      </c>
      <c r="AB153">
        <f t="shared" si="25"/>
        <v>19536.470565452793</v>
      </c>
      <c r="AC153">
        <v>350</v>
      </c>
      <c r="AD153">
        <f t="shared" si="24"/>
        <v>46.399117592950383</v>
      </c>
      <c r="AJ153">
        <f t="shared" si="28"/>
        <v>13180</v>
      </c>
      <c r="AK153">
        <v>0</v>
      </c>
      <c r="AM153">
        <f t="shared" si="29"/>
        <v>21790.1</v>
      </c>
      <c r="AN153">
        <v>350</v>
      </c>
      <c r="AP153">
        <f t="shared" si="38"/>
        <v>15243.413315404607</v>
      </c>
      <c r="AQ153">
        <v>404.84</v>
      </c>
      <c r="AR153">
        <f t="shared" si="39"/>
        <v>48.143780387819554</v>
      </c>
    </row>
    <row r="154" spans="1:44" x14ac:dyDescent="0.25">
      <c r="A154" s="5">
        <v>45047</v>
      </c>
      <c r="I154">
        <f t="shared" si="37"/>
        <v>79785.709130770716</v>
      </c>
      <c r="J154">
        <v>513.79999999999995</v>
      </c>
      <c r="K154">
        <f t="shared" si="36"/>
        <v>89.75892277211706</v>
      </c>
      <c r="M154">
        <f t="shared" si="27"/>
        <v>56047.942189729649</v>
      </c>
      <c r="N154">
        <v>237.35</v>
      </c>
      <c r="O154">
        <f t="shared" si="26"/>
        <v>79.401251435450348</v>
      </c>
      <c r="T154">
        <f t="shared" si="34"/>
        <v>35680.370201061574</v>
      </c>
      <c r="U154">
        <v>350</v>
      </c>
      <c r="V154">
        <f t="shared" si="35"/>
        <v>32.112333180955417</v>
      </c>
      <c r="X154">
        <f t="shared" si="31"/>
        <v>190746.8912046077</v>
      </c>
      <c r="Y154">
        <f t="shared" si="32"/>
        <v>1451.15</v>
      </c>
      <c r="Z154">
        <f t="shared" si="33"/>
        <v>246.95057288575646</v>
      </c>
      <c r="AB154">
        <f t="shared" si="25"/>
        <v>19232.869683045745</v>
      </c>
      <c r="AC154">
        <v>350</v>
      </c>
      <c r="AD154">
        <f t="shared" si="24"/>
        <v>45.678065497233646</v>
      </c>
      <c r="AJ154">
        <f t="shared" si="28"/>
        <v>13180</v>
      </c>
      <c r="AK154">
        <v>0</v>
      </c>
      <c r="AM154">
        <f t="shared" si="29"/>
        <v>21440.1</v>
      </c>
      <c r="AN154">
        <v>350</v>
      </c>
      <c r="AP154">
        <f t="shared" si="38"/>
        <v>14886.717095792426</v>
      </c>
      <c r="AQ154">
        <v>404.84</v>
      </c>
      <c r="AR154">
        <f t="shared" si="39"/>
        <v>47.017214827544414</v>
      </c>
    </row>
    <row r="155" spans="1:44" x14ac:dyDescent="0.25">
      <c r="A155" s="5">
        <v>45078</v>
      </c>
      <c r="I155">
        <f t="shared" si="37"/>
        <v>79361.668053542831</v>
      </c>
      <c r="J155">
        <v>513.79999999999995</v>
      </c>
      <c r="K155">
        <f t="shared" si="36"/>
        <v>89.281876560235702</v>
      </c>
      <c r="M155">
        <f t="shared" si="27"/>
        <v>55889.993441165097</v>
      </c>
      <c r="N155">
        <v>237.35</v>
      </c>
      <c r="O155">
        <f t="shared" si="26"/>
        <v>79.177490708317237</v>
      </c>
      <c r="T155">
        <f t="shared" si="34"/>
        <v>35362.482534242532</v>
      </c>
      <c r="U155">
        <v>350</v>
      </c>
      <c r="V155">
        <f t="shared" si="35"/>
        <v>31.82623428081828</v>
      </c>
      <c r="X155">
        <f t="shared" si="31"/>
        <v>189542.69177749346</v>
      </c>
      <c r="Y155">
        <f t="shared" si="32"/>
        <v>1451.15</v>
      </c>
      <c r="Z155">
        <f t="shared" si="33"/>
        <v>245.24090245216081</v>
      </c>
      <c r="AB155">
        <f t="shared" si="25"/>
        <v>18928.54774854298</v>
      </c>
      <c r="AC155">
        <v>350</v>
      </c>
      <c r="AD155">
        <f t="shared" si="24"/>
        <v>44.955300902789581</v>
      </c>
      <c r="AJ155">
        <f t="shared" si="28"/>
        <v>13180</v>
      </c>
      <c r="AK155">
        <v>0</v>
      </c>
      <c r="AM155">
        <f t="shared" si="29"/>
        <v>21090.1</v>
      </c>
      <c r="AN155">
        <v>350</v>
      </c>
      <c r="AP155">
        <f t="shared" si="38"/>
        <v>14528.894310619971</v>
      </c>
      <c r="AQ155">
        <v>404.84</v>
      </c>
      <c r="AR155">
        <f t="shared" si="39"/>
        <v>45.887091197708081</v>
      </c>
    </row>
    <row r="156" spans="1:44" x14ac:dyDescent="0.25">
      <c r="A156" s="5">
        <v>45108</v>
      </c>
      <c r="I156">
        <f t="shared" si="37"/>
        <v>78937.149930103071</v>
      </c>
      <c r="J156">
        <v>513.79999999999995</v>
      </c>
      <c r="K156">
        <f t="shared" si="36"/>
        <v>88.804293671365969</v>
      </c>
      <c r="M156">
        <f t="shared" si="27"/>
        <v>55731.820931873415</v>
      </c>
      <c r="N156">
        <v>237.35</v>
      </c>
      <c r="O156">
        <f t="shared" si="26"/>
        <v>78.953412986820666</v>
      </c>
      <c r="T156">
        <f t="shared" si="34"/>
        <v>35044.308768523348</v>
      </c>
      <c r="U156">
        <v>350</v>
      </c>
      <c r="V156">
        <f t="shared" si="35"/>
        <v>31.539877891671015</v>
      </c>
      <c r="X156">
        <f t="shared" si="31"/>
        <v>188336.78267994561</v>
      </c>
      <c r="Y156">
        <f t="shared" si="32"/>
        <v>1451.15</v>
      </c>
      <c r="Z156">
        <f t="shared" si="33"/>
        <v>243.52840429229136</v>
      </c>
      <c r="AB156">
        <f t="shared" si="25"/>
        <v>18623.503049445771</v>
      </c>
      <c r="AC156">
        <v>350</v>
      </c>
      <c r="AD156">
        <f t="shared" si="24"/>
        <v>44.23081974243371</v>
      </c>
      <c r="AJ156">
        <f t="shared" si="28"/>
        <v>13180</v>
      </c>
      <c r="AK156">
        <v>0</v>
      </c>
      <c r="AM156">
        <f t="shared" si="29"/>
        <v>20740.099999999999</v>
      </c>
      <c r="AN156">
        <v>350</v>
      </c>
      <c r="AP156">
        <f t="shared" si="38"/>
        <v>14169.941401817679</v>
      </c>
      <c r="AQ156">
        <v>404.84</v>
      </c>
      <c r="AR156">
        <f t="shared" si="39"/>
        <v>44.75339826074083</v>
      </c>
    </row>
    <row r="157" spans="1:44" x14ac:dyDescent="0.25">
      <c r="A157" s="5">
        <v>45139</v>
      </c>
      <c r="I157">
        <f t="shared" si="37"/>
        <v>78512.154223774429</v>
      </c>
      <c r="J157">
        <v>513.79999999999995</v>
      </c>
      <c r="K157">
        <f t="shared" si="36"/>
        <v>88.32617350174624</v>
      </c>
      <c r="M157">
        <f t="shared" si="27"/>
        <v>55573.424344860236</v>
      </c>
      <c r="N157">
        <v>237.35</v>
      </c>
      <c r="O157">
        <f t="shared" si="26"/>
        <v>78.72901782188535</v>
      </c>
      <c r="T157">
        <f t="shared" si="34"/>
        <v>34725.848646415019</v>
      </c>
      <c r="U157">
        <v>350</v>
      </c>
      <c r="V157">
        <f t="shared" si="35"/>
        <v>31.253263781773516</v>
      </c>
      <c r="X157">
        <f t="shared" si="31"/>
        <v>187129.16108423789</v>
      </c>
      <c r="Y157">
        <f t="shared" si="32"/>
        <v>1451.15</v>
      </c>
      <c r="Z157">
        <f t="shared" si="33"/>
        <v>241.8130730447271</v>
      </c>
      <c r="AB157">
        <f t="shared" si="25"/>
        <v>18317.733869188207</v>
      </c>
      <c r="AC157">
        <v>350</v>
      </c>
      <c r="AD157">
        <f t="shared" si="24"/>
        <v>43.504617939321996</v>
      </c>
      <c r="AJ157">
        <f t="shared" si="28"/>
        <v>13180</v>
      </c>
      <c r="AK157">
        <v>0</v>
      </c>
      <c r="AM157">
        <f t="shared" si="29"/>
        <v>20390.099999999999</v>
      </c>
      <c r="AN157">
        <v>350</v>
      </c>
      <c r="AP157">
        <f t="shared" si="38"/>
        <v>13809.854800078419</v>
      </c>
      <c r="AQ157">
        <v>404.84</v>
      </c>
      <c r="AR157">
        <f t="shared" si="39"/>
        <v>43.616124743581018</v>
      </c>
    </row>
    <row r="158" spans="1:44" x14ac:dyDescent="0.25">
      <c r="A158" s="5">
        <v>45170</v>
      </c>
      <c r="I158">
        <f t="shared" si="37"/>
        <v>78086.68039727617</v>
      </c>
      <c r="J158">
        <v>513.79999999999995</v>
      </c>
      <c r="K158">
        <f t="shared" si="36"/>
        <v>87.847515446935702</v>
      </c>
      <c r="M158">
        <f t="shared" si="27"/>
        <v>55414.80336268212</v>
      </c>
      <c r="N158">
        <v>237.35</v>
      </c>
      <c r="O158">
        <f t="shared" si="26"/>
        <v>78.504304763799681</v>
      </c>
      <c r="T158">
        <f t="shared" si="34"/>
        <v>34407.10191019679</v>
      </c>
      <c r="U158">
        <v>350</v>
      </c>
      <c r="V158">
        <f t="shared" si="35"/>
        <v>30.966391719177111</v>
      </c>
      <c r="X158">
        <f t="shared" si="31"/>
        <v>185919.82415728259</v>
      </c>
      <c r="Y158">
        <f t="shared" si="32"/>
        <v>1451.15</v>
      </c>
      <c r="Z158">
        <f t="shared" si="33"/>
        <v>240.09490333684036</v>
      </c>
      <c r="AB158">
        <f t="shared" si="25"/>
        <v>18011.238487127528</v>
      </c>
      <c r="AC158">
        <v>350</v>
      </c>
      <c r="AD158">
        <f t="shared" si="24"/>
        <v>42.776691406927881</v>
      </c>
      <c r="AJ158">
        <f t="shared" si="28"/>
        <v>13180</v>
      </c>
      <c r="AK158">
        <v>0</v>
      </c>
      <c r="AM158">
        <f t="shared" si="29"/>
        <v>20040.099999999999</v>
      </c>
      <c r="AN158">
        <v>350</v>
      </c>
      <c r="AP158">
        <f t="shared" si="38"/>
        <v>13448.630924822</v>
      </c>
      <c r="AQ158">
        <v>404.84</v>
      </c>
      <c r="AR158">
        <f t="shared" si="39"/>
        <v>42.475259337562818</v>
      </c>
    </row>
    <row r="159" spans="1:44" x14ac:dyDescent="0.25">
      <c r="A159" s="5">
        <v>45200</v>
      </c>
      <c r="I159">
        <f t="shared" si="37"/>
        <v>77660.727912723101</v>
      </c>
      <c r="J159">
        <v>513.79999999999995</v>
      </c>
      <c r="K159">
        <f t="shared" si="36"/>
        <v>87.36831890181351</v>
      </c>
      <c r="M159">
        <f t="shared" si="27"/>
        <v>55255.957667445924</v>
      </c>
      <c r="N159">
        <v>237.35</v>
      </c>
      <c r="O159">
        <f t="shared" si="26"/>
        <v>78.279273362215065</v>
      </c>
      <c r="T159">
        <f t="shared" si="34"/>
        <v>34088.06830191597</v>
      </c>
      <c r="U159">
        <v>350</v>
      </c>
      <c r="V159">
        <f t="shared" si="35"/>
        <v>30.679261471724374</v>
      </c>
      <c r="X159">
        <f t="shared" si="31"/>
        <v>184708.76906061944</v>
      </c>
      <c r="Y159">
        <f t="shared" si="32"/>
        <v>1451.15</v>
      </c>
      <c r="Z159">
        <f t="shared" si="33"/>
        <v>238.37388978477227</v>
      </c>
      <c r="AB159">
        <f t="shared" si="25"/>
        <v>17704.015178534457</v>
      </c>
      <c r="AC159">
        <v>350</v>
      </c>
      <c r="AD159">
        <f t="shared" si="24"/>
        <v>42.04703604901934</v>
      </c>
      <c r="AJ159">
        <f t="shared" si="28"/>
        <v>13180</v>
      </c>
      <c r="AK159">
        <v>0</v>
      </c>
      <c r="AM159">
        <f t="shared" si="29"/>
        <v>19690.099999999999</v>
      </c>
      <c r="AN159">
        <v>350</v>
      </c>
      <c r="AP159">
        <f t="shared" si="38"/>
        <v>13086.266184159564</v>
      </c>
      <c r="AQ159">
        <v>404.84</v>
      </c>
      <c r="AR159">
        <f t="shared" si="39"/>
        <v>41.330790698303957</v>
      </c>
    </row>
    <row r="160" spans="1:44" s="4" customFormat="1" x14ac:dyDescent="0.25">
      <c r="A160" s="8">
        <v>45231</v>
      </c>
      <c r="I160" s="4">
        <f t="shared" si="37"/>
        <v>77234.296231624918</v>
      </c>
      <c r="J160" s="4">
        <v>513.79999999999995</v>
      </c>
      <c r="K160" s="4">
        <f t="shared" si="36"/>
        <v>86.888583260578045</v>
      </c>
      <c r="M160" s="4">
        <f t="shared" si="27"/>
        <v>55096.886940808137</v>
      </c>
      <c r="N160" s="4">
        <v>237.35</v>
      </c>
      <c r="O160" s="4">
        <f t="shared" si="26"/>
        <v>78.05392316614487</v>
      </c>
      <c r="T160" s="4">
        <f t="shared" si="34"/>
        <v>33768.747563387697</v>
      </c>
      <c r="U160" s="4">
        <v>350</v>
      </c>
      <c r="V160" s="4">
        <f t="shared" si="35"/>
        <v>30.39187280704893</v>
      </c>
      <c r="X160" s="4">
        <f t="shared" si="31"/>
        <v>183495.99295040421</v>
      </c>
      <c r="Y160" s="4">
        <f t="shared" si="32"/>
        <v>1451.15</v>
      </c>
      <c r="Z160" s="4">
        <f t="shared" si="33"/>
        <v>236.65002699340761</v>
      </c>
      <c r="AB160" s="4">
        <f t="shared" si="25"/>
        <v>17396.062214583475</v>
      </c>
      <c r="AC160" s="4">
        <v>350</v>
      </c>
      <c r="AD160" s="4">
        <f t="shared" si="24"/>
        <v>41.315647759635752</v>
      </c>
      <c r="AJ160" s="4">
        <f t="shared" si="28"/>
        <v>13180</v>
      </c>
      <c r="AK160" s="4">
        <v>0</v>
      </c>
      <c r="AM160" s="4">
        <f t="shared" si="29"/>
        <v>19340.099999999999</v>
      </c>
      <c r="AN160" s="4">
        <v>350</v>
      </c>
      <c r="AP160" s="4">
        <f t="shared" si="38"/>
        <v>12722.756974857868</v>
      </c>
      <c r="AQ160" s="4">
        <v>404.84</v>
      </c>
      <c r="AR160" s="4">
        <f t="shared" si="39"/>
        <v>40.182707445592762</v>
      </c>
    </row>
    <row r="161" spans="1:44" x14ac:dyDescent="0.25">
      <c r="A161" s="5">
        <v>45261</v>
      </c>
      <c r="I161">
        <f t="shared" si="37"/>
        <v>76807.384814885489</v>
      </c>
      <c r="J161">
        <v>513.79999999999995</v>
      </c>
      <c r="K161">
        <f t="shared" si="36"/>
        <v>86.408307916746182</v>
      </c>
      <c r="M161">
        <f t="shared" si="27"/>
        <v>54937.590863974285</v>
      </c>
      <c r="N161">
        <v>237.35</v>
      </c>
      <c r="O161">
        <f t="shared" si="26"/>
        <v>77.82825372396357</v>
      </c>
      <c r="T161">
        <f t="shared" si="34"/>
        <v>33449.139436194746</v>
      </c>
      <c r="U161">
        <v>350</v>
      </c>
      <c r="V161">
        <f t="shared" si="35"/>
        <v>30.104225492575271</v>
      </c>
      <c r="X161">
        <f t="shared" si="31"/>
        <v>182281.49297739763</v>
      </c>
      <c r="Y161">
        <f t="shared" si="32"/>
        <v>1451.15</v>
      </c>
      <c r="Z161">
        <f t="shared" si="33"/>
        <v>234.92330955634989</v>
      </c>
      <c r="AB161">
        <f t="shared" si="25"/>
        <v>17087.37786234311</v>
      </c>
      <c r="AC161">
        <v>350</v>
      </c>
      <c r="AD161">
        <f t="shared" si="24"/>
        <v>40.582522423064887</v>
      </c>
      <c r="AJ161">
        <f t="shared" si="28"/>
        <v>13180</v>
      </c>
      <c r="AK161">
        <v>0</v>
      </c>
      <c r="AM161">
        <f t="shared" si="29"/>
        <v>18990.099999999999</v>
      </c>
      <c r="AN161">
        <v>350</v>
      </c>
      <c r="AP161">
        <f t="shared" si="38"/>
        <v>12358.09968230346</v>
      </c>
      <c r="AQ161">
        <v>404.84</v>
      </c>
      <c r="AR161">
        <f t="shared" si="39"/>
        <v>39.030998163275093</v>
      </c>
    </row>
    <row r="162" spans="1:44" x14ac:dyDescent="0.25">
      <c r="A162" s="5">
        <v>45292</v>
      </c>
      <c r="I162">
        <f t="shared" si="37"/>
        <v>76379.993122802232</v>
      </c>
      <c r="J162">
        <v>513.79999999999995</v>
      </c>
      <c r="K162">
        <f t="shared" si="36"/>
        <v>85.92749226315253</v>
      </c>
      <c r="M162">
        <f t="shared" si="27"/>
        <v>54778.069117698251</v>
      </c>
      <c r="N162">
        <v>237.35</v>
      </c>
      <c r="O162">
        <f t="shared" si="26"/>
        <v>77.602264583405855</v>
      </c>
      <c r="T162">
        <f t="shared" si="34"/>
        <v>33129.243661687324</v>
      </c>
      <c r="U162">
        <v>350</v>
      </c>
      <c r="V162">
        <f t="shared" si="35"/>
        <v>29.816319295518593</v>
      </c>
      <c r="X162">
        <f t="shared" si="31"/>
        <v>181065.26628695396</v>
      </c>
      <c r="Y162">
        <f t="shared" si="32"/>
        <v>1451.15</v>
      </c>
      <c r="Z162">
        <f t="shared" si="33"/>
        <v>233.19373205589665</v>
      </c>
      <c r="AB162">
        <f t="shared" si="25"/>
        <v>16777.960384766175</v>
      </c>
      <c r="AC162">
        <v>350</v>
      </c>
      <c r="AD162">
        <f t="shared" si="24"/>
        <v>39.847655913819665</v>
      </c>
      <c r="AJ162">
        <f t="shared" si="28"/>
        <v>13180</v>
      </c>
      <c r="AK162">
        <v>0</v>
      </c>
      <c r="AM162">
        <f t="shared" si="29"/>
        <v>18640.099999999999</v>
      </c>
      <c r="AN162">
        <v>350</v>
      </c>
      <c r="AP162">
        <f t="shared" si="38"/>
        <v>11992.290680466735</v>
      </c>
      <c r="AQ162">
        <v>404.84</v>
      </c>
      <c r="AR162">
        <f t="shared" si="39"/>
        <v>37.875651399140772</v>
      </c>
    </row>
    <row r="163" spans="1:44" x14ac:dyDescent="0.25">
      <c r="A163" s="5">
        <v>45323</v>
      </c>
      <c r="I163">
        <f t="shared" si="37"/>
        <v>75952.120615065389</v>
      </c>
      <c r="J163">
        <v>513.79999999999995</v>
      </c>
      <c r="K163">
        <f t="shared" si="36"/>
        <v>85.44613569194857</v>
      </c>
      <c r="M163">
        <f t="shared" si="27"/>
        <v>54618.321382281661</v>
      </c>
      <c r="N163">
        <v>237.35</v>
      </c>
      <c r="O163">
        <f t="shared" si="26"/>
        <v>77.375955291565703</v>
      </c>
      <c r="T163">
        <f t="shared" si="34"/>
        <v>32809.059980982842</v>
      </c>
      <c r="U163">
        <v>350</v>
      </c>
      <c r="V163">
        <f t="shared" si="35"/>
        <v>29.528153982884561</v>
      </c>
      <c r="X163">
        <f t="shared" si="31"/>
        <v>179847.31001900989</v>
      </c>
      <c r="Y163">
        <f t="shared" si="32"/>
        <v>1451.15</v>
      </c>
      <c r="Z163">
        <f t="shared" si="33"/>
        <v>231.46128906301382</v>
      </c>
      <c r="AB163">
        <f t="shared" si="25"/>
        <v>16467.808040679993</v>
      </c>
      <c r="AC163">
        <v>350</v>
      </c>
      <c r="AD163">
        <f t="shared" si="24"/>
        <v>39.111044096614989</v>
      </c>
      <c r="AJ163">
        <f t="shared" si="28"/>
        <v>13180</v>
      </c>
      <c r="AK163">
        <v>0</v>
      </c>
      <c r="AM163">
        <f t="shared" si="29"/>
        <v>18290.099999999999</v>
      </c>
      <c r="AN163">
        <v>350</v>
      </c>
      <c r="AP163">
        <f t="shared" si="38"/>
        <v>11625.326331865876</v>
      </c>
      <c r="AQ163">
        <v>404.84</v>
      </c>
      <c r="AR163">
        <f t="shared" si="39"/>
        <v>36.716655664809721</v>
      </c>
    </row>
    <row r="164" spans="1:44" x14ac:dyDescent="0.25">
      <c r="A164" s="5">
        <v>45352</v>
      </c>
      <c r="I164">
        <f t="shared" si="37"/>
        <v>75523.766750757335</v>
      </c>
      <c r="J164">
        <v>513.79999999999995</v>
      </c>
      <c r="K164">
        <f t="shared" si="36"/>
        <v>84.964237594602011</v>
      </c>
      <c r="M164">
        <f t="shared" si="27"/>
        <v>54458.347337573228</v>
      </c>
      <c r="N164">
        <v>237.35</v>
      </c>
      <c r="O164">
        <f t="shared" si="26"/>
        <v>77.149325394895413</v>
      </c>
      <c r="T164">
        <f t="shared" si="34"/>
        <v>32488.588134965725</v>
      </c>
      <c r="U164">
        <v>350</v>
      </c>
      <c r="V164">
        <f t="shared" si="35"/>
        <v>29.239729321469156</v>
      </c>
      <c r="X164">
        <f t="shared" si="31"/>
        <v>178627.62130807288</v>
      </c>
      <c r="Y164">
        <f t="shared" si="32"/>
        <v>1451.15</v>
      </c>
      <c r="Z164">
        <f t="shared" si="33"/>
        <v>229.72597513731102</v>
      </c>
      <c r="AB164">
        <f t="shared" si="25"/>
        <v>16156.919084776608</v>
      </c>
      <c r="AC164">
        <v>350</v>
      </c>
      <c r="AD164">
        <f t="shared" si="24"/>
        <v>38.372682826344445</v>
      </c>
      <c r="AJ164">
        <f t="shared" si="28"/>
        <v>13180</v>
      </c>
      <c r="AK164">
        <v>0</v>
      </c>
      <c r="AM164">
        <f t="shared" si="29"/>
        <v>17940.099999999999</v>
      </c>
      <c r="AN164">
        <v>350</v>
      </c>
      <c r="AP164">
        <f t="shared" si="38"/>
        <v>11257.202987530685</v>
      </c>
      <c r="AQ164">
        <v>404.84</v>
      </c>
      <c r="AR164">
        <f t="shared" si="39"/>
        <v>35.553999435617747</v>
      </c>
    </row>
    <row r="165" spans="1:44" x14ac:dyDescent="0.25">
      <c r="A165" s="5">
        <v>45383</v>
      </c>
      <c r="I165">
        <f t="shared" si="37"/>
        <v>75094.930988351931</v>
      </c>
      <c r="J165">
        <v>513.79999999999995</v>
      </c>
      <c r="K165">
        <f t="shared" si="36"/>
        <v>84.481797361895929</v>
      </c>
      <c r="M165">
        <f t="shared" si="27"/>
        <v>54298.146662968124</v>
      </c>
      <c r="N165">
        <v>237.35</v>
      </c>
      <c r="O165">
        <f t="shared" si="26"/>
        <v>76.922374439204845</v>
      </c>
      <c r="T165">
        <f t="shared" si="34"/>
        <v>32167.827864287196</v>
      </c>
      <c r="U165">
        <v>350</v>
      </c>
      <c r="V165">
        <f t="shared" si="35"/>
        <v>28.951045077858478</v>
      </c>
      <c r="X165">
        <f t="shared" si="31"/>
        <v>177406.1972832102</v>
      </c>
      <c r="Y165">
        <f t="shared" si="32"/>
        <v>1451.15</v>
      </c>
      <c r="Z165">
        <f t="shared" si="33"/>
        <v>227.98778482701627</v>
      </c>
      <c r="AB165">
        <f t="shared" si="25"/>
        <v>15845.291767602952</v>
      </c>
      <c r="AC165">
        <v>350</v>
      </c>
      <c r="AD165">
        <f t="shared" si="24"/>
        <v>37.632567948057009</v>
      </c>
      <c r="AJ165">
        <f t="shared" si="28"/>
        <v>13180</v>
      </c>
      <c r="AK165">
        <v>0</v>
      </c>
      <c r="AM165">
        <f t="shared" si="29"/>
        <v>17590.099999999999</v>
      </c>
      <c r="AN165">
        <v>350</v>
      </c>
      <c r="AP165">
        <f t="shared" si="38"/>
        <v>10887.916986966304</v>
      </c>
      <c r="AQ165">
        <v>404.84</v>
      </c>
      <c r="AR165">
        <f t="shared" si="39"/>
        <v>34.387671150501909</v>
      </c>
    </row>
    <row r="166" spans="1:44" x14ac:dyDescent="0.25">
      <c r="A166" s="5">
        <v>45413</v>
      </c>
      <c r="I166">
        <f t="shared" si="37"/>
        <v>74665.61278571382</v>
      </c>
      <c r="J166">
        <v>513.79999999999995</v>
      </c>
      <c r="K166">
        <f t="shared" si="36"/>
        <v>83.998814383928064</v>
      </c>
      <c r="M166">
        <f t="shared" si="27"/>
        <v>54137.719037407333</v>
      </c>
      <c r="N166">
        <v>237.35</v>
      </c>
      <c r="O166">
        <f t="shared" si="26"/>
        <v>76.695101969660385</v>
      </c>
      <c r="T166">
        <f t="shared" si="34"/>
        <v>31846.778909365054</v>
      </c>
      <c r="U166">
        <v>350</v>
      </c>
      <c r="V166">
        <f t="shared" si="35"/>
        <v>28.662101018428547</v>
      </c>
      <c r="X166">
        <f t="shared" si="31"/>
        <v>176183.03506803722</v>
      </c>
      <c r="Y166">
        <f t="shared" si="32"/>
        <v>1451.15</v>
      </c>
      <c r="Z166">
        <f t="shared" si="33"/>
        <v>226.24671266895064</v>
      </c>
      <c r="AB166">
        <f t="shared" si="25"/>
        <v>15532.92433555101</v>
      </c>
      <c r="AC166">
        <v>350</v>
      </c>
      <c r="AD166">
        <f t="shared" si="24"/>
        <v>36.89069529693365</v>
      </c>
      <c r="AJ166">
        <f t="shared" si="28"/>
        <v>13180</v>
      </c>
      <c r="AK166">
        <v>0</v>
      </c>
      <c r="AM166">
        <f t="shared" si="29"/>
        <v>17240.099999999999</v>
      </c>
      <c r="AN166">
        <v>350</v>
      </c>
      <c r="AP166">
        <f t="shared" si="38"/>
        <v>10517.464658116805</v>
      </c>
      <c r="AQ166">
        <v>404.84</v>
      </c>
      <c r="AR166">
        <f t="shared" si="39"/>
        <v>33.217659211885575</v>
      </c>
    </row>
    <row r="167" spans="1:44" x14ac:dyDescent="0.25">
      <c r="A167" s="5">
        <v>45444</v>
      </c>
      <c r="I167">
        <f t="shared" si="37"/>
        <v>74235.811600097746</v>
      </c>
      <c r="J167">
        <v>513.79999999999995</v>
      </c>
      <c r="K167">
        <f t="shared" si="36"/>
        <v>83.515288050109973</v>
      </c>
      <c r="M167">
        <f t="shared" si="27"/>
        <v>53977.064139376991</v>
      </c>
      <c r="N167">
        <v>237.35</v>
      </c>
      <c r="O167">
        <f t="shared" si="26"/>
        <v>76.467507530784076</v>
      </c>
      <c r="T167">
        <f t="shared" si="34"/>
        <v>31525.441010383482</v>
      </c>
      <c r="U167">
        <v>350</v>
      </c>
      <c r="V167">
        <f t="shared" si="35"/>
        <v>28.372896909345133</v>
      </c>
      <c r="X167">
        <f t="shared" si="31"/>
        <v>174958.13178070614</v>
      </c>
      <c r="Y167">
        <f t="shared" si="32"/>
        <v>1451.15</v>
      </c>
      <c r="Z167">
        <f t="shared" si="33"/>
        <v>224.50275318850302</v>
      </c>
      <c r="AB167">
        <f t="shared" si="25"/>
        <v>15219.815030847943</v>
      </c>
      <c r="AC167">
        <v>350</v>
      </c>
      <c r="AD167">
        <f t="shared" si="24"/>
        <v>36.147060698263864</v>
      </c>
      <c r="AJ167">
        <f t="shared" si="28"/>
        <v>13180</v>
      </c>
      <c r="AK167">
        <v>0</v>
      </c>
      <c r="AM167">
        <f t="shared" si="29"/>
        <v>16890.099999999999</v>
      </c>
      <c r="AN167">
        <v>350</v>
      </c>
      <c r="AP167">
        <f t="shared" si="38"/>
        <v>10145.84231732869</v>
      </c>
      <c r="AQ167">
        <v>404.84</v>
      </c>
      <c r="AR167">
        <f t="shared" si="39"/>
        <v>32.043951985563112</v>
      </c>
    </row>
    <row r="168" spans="1:44" x14ac:dyDescent="0.25">
      <c r="A168" s="5">
        <v>45474</v>
      </c>
      <c r="I168">
        <f t="shared" si="37"/>
        <v>73805.526888147855</v>
      </c>
      <c r="J168">
        <v>513.79999999999995</v>
      </c>
      <c r="K168">
        <f t="shared" si="36"/>
        <v>83.031217749166345</v>
      </c>
      <c r="M168">
        <f t="shared" si="27"/>
        <v>53816.181646907775</v>
      </c>
      <c r="N168">
        <v>237.35</v>
      </c>
      <c r="O168">
        <f t="shared" si="26"/>
        <v>76.239590666452685</v>
      </c>
      <c r="T168">
        <f t="shared" si="34"/>
        <v>31203.813907292828</v>
      </c>
      <c r="U168">
        <v>350</v>
      </c>
      <c r="V168">
        <f t="shared" si="35"/>
        <v>28.083432516563548</v>
      </c>
      <c r="X168">
        <f t="shared" si="31"/>
        <v>173731.48453389469</v>
      </c>
      <c r="Y168">
        <f t="shared" si="32"/>
        <v>1451.15</v>
      </c>
      <c r="Z168">
        <f t="shared" si="33"/>
        <v>222.7559008996048</v>
      </c>
      <c r="AB168">
        <f t="shared" si="25"/>
        <v>14905.962091546207</v>
      </c>
      <c r="AC168">
        <v>350</v>
      </c>
      <c r="AD168">
        <f t="shared" si="24"/>
        <v>35.401659967422241</v>
      </c>
      <c r="AJ168">
        <f t="shared" si="28"/>
        <v>13180</v>
      </c>
      <c r="AK168">
        <v>0</v>
      </c>
      <c r="AM168">
        <f t="shared" si="29"/>
        <v>16540.099999999999</v>
      </c>
      <c r="AN168">
        <v>350</v>
      </c>
      <c r="AP168">
        <f t="shared" si="38"/>
        <v>9773.0462693142526</v>
      </c>
      <c r="AQ168">
        <v>404.84</v>
      </c>
      <c r="AR168">
        <f t="shared" si="39"/>
        <v>30.866537800584183</v>
      </c>
    </row>
    <row r="169" spans="1:44" x14ac:dyDescent="0.25">
      <c r="A169" s="5">
        <v>45505</v>
      </c>
      <c r="I169">
        <f t="shared" si="37"/>
        <v>73374.758105897025</v>
      </c>
      <c r="J169">
        <v>513.79999999999995</v>
      </c>
      <c r="K169">
        <f t="shared" si="36"/>
        <v>82.546602869134162</v>
      </c>
      <c r="M169">
        <f t="shared" si="27"/>
        <v>53655.07123757423</v>
      </c>
      <c r="N169">
        <v>237.35</v>
      </c>
      <c r="O169">
        <f t="shared" si="26"/>
        <v>76.011350919896842</v>
      </c>
      <c r="T169">
        <f t="shared" si="34"/>
        <v>30881.897339809391</v>
      </c>
      <c r="U169">
        <v>350</v>
      </c>
      <c r="V169">
        <f t="shared" si="35"/>
        <v>27.793707605828455</v>
      </c>
      <c r="X169">
        <f t="shared" si="31"/>
        <v>172503.09043479429</v>
      </c>
      <c r="Y169">
        <f t="shared" si="32"/>
        <v>1451.15</v>
      </c>
      <c r="Z169">
        <f t="shared" si="33"/>
        <v>221.00615030470433</v>
      </c>
      <c r="AB169">
        <f t="shared" si="25"/>
        <v>14591.363751513629</v>
      </c>
      <c r="AC169">
        <v>350</v>
      </c>
      <c r="AD169">
        <f t="shared" si="24"/>
        <v>34.654488909844865</v>
      </c>
      <c r="AJ169">
        <f t="shared" si="28"/>
        <v>13180</v>
      </c>
      <c r="AK169">
        <v>0</v>
      </c>
      <c r="AM169">
        <f t="shared" si="29"/>
        <v>16190.099999999999</v>
      </c>
      <c r="AN169">
        <v>350</v>
      </c>
      <c r="AP169">
        <f t="shared" si="38"/>
        <v>9399.0728071148369</v>
      </c>
      <c r="AQ169">
        <v>404.84</v>
      </c>
      <c r="AR169">
        <f t="shared" si="39"/>
        <v>29.685404949137691</v>
      </c>
    </row>
    <row r="170" spans="1:44" x14ac:dyDescent="0.25">
      <c r="A170" s="5">
        <v>45536</v>
      </c>
      <c r="I170">
        <f t="shared" si="37"/>
        <v>72943.504708766151</v>
      </c>
      <c r="J170">
        <v>513.79999999999995</v>
      </c>
      <c r="K170">
        <f t="shared" si="36"/>
        <v>82.06144279736192</v>
      </c>
      <c r="M170">
        <f t="shared" si="27"/>
        <v>53493.732588494131</v>
      </c>
      <c r="N170">
        <v>237.35</v>
      </c>
      <c r="O170">
        <f t="shared" si="26"/>
        <v>75.782787833700013</v>
      </c>
      <c r="T170">
        <f t="shared" si="34"/>
        <v>30559.691047415221</v>
      </c>
      <c r="U170">
        <v>350</v>
      </c>
      <c r="V170">
        <f t="shared" si="35"/>
        <v>27.503721942673696</v>
      </c>
      <c r="X170">
        <f t="shared" si="31"/>
        <v>171272.94658509898</v>
      </c>
      <c r="Y170">
        <f t="shared" si="32"/>
        <v>1451.15</v>
      </c>
      <c r="Z170">
        <f t="shared" si="33"/>
        <v>219.25349589474138</v>
      </c>
      <c r="AB170">
        <f t="shared" si="25"/>
        <v>14276.018240423473</v>
      </c>
      <c r="AC170">
        <v>350</v>
      </c>
      <c r="AD170">
        <f t="shared" si="24"/>
        <v>33.905543321005752</v>
      </c>
      <c r="AJ170">
        <f t="shared" si="28"/>
        <v>13180</v>
      </c>
      <c r="AK170">
        <v>0</v>
      </c>
      <c r="AM170">
        <f t="shared" si="29"/>
        <v>15840.099999999999</v>
      </c>
      <c r="AN170">
        <v>350</v>
      </c>
      <c r="AP170">
        <f t="shared" si="38"/>
        <v>9023.9182120639744</v>
      </c>
      <c r="AQ170">
        <v>404.84</v>
      </c>
      <c r="AR170">
        <f t="shared" si="39"/>
        <v>28.500541686435383</v>
      </c>
    </row>
    <row r="171" spans="1:44" x14ac:dyDescent="0.25">
      <c r="A171" s="5">
        <v>45566</v>
      </c>
      <c r="I171">
        <f t="shared" si="37"/>
        <v>72511.766151563512</v>
      </c>
      <c r="J171">
        <v>513.79999999999995</v>
      </c>
      <c r="K171">
        <f t="shared" si="36"/>
        <v>81.575736920508959</v>
      </c>
      <c r="M171">
        <f t="shared" si="27"/>
        <v>53332.16537632783</v>
      </c>
      <c r="N171">
        <v>237.35</v>
      </c>
      <c r="O171">
        <f t="shared" si="26"/>
        <v>75.553900949797764</v>
      </c>
      <c r="T171">
        <f t="shared" si="34"/>
        <v>30237.194769357895</v>
      </c>
      <c r="U171">
        <v>350</v>
      </c>
      <c r="V171">
        <f t="shared" si="35"/>
        <v>27.213475292422107</v>
      </c>
      <c r="X171">
        <f t="shared" si="31"/>
        <v>170041.05008099371</v>
      </c>
      <c r="Y171">
        <f t="shared" si="32"/>
        <v>1451.15</v>
      </c>
      <c r="Z171">
        <f t="shared" si="33"/>
        <v>217.49793214912197</v>
      </c>
      <c r="AB171">
        <f t="shared" si="25"/>
        <v>13959.923783744478</v>
      </c>
      <c r="AC171">
        <v>350</v>
      </c>
      <c r="AD171">
        <f t="shared" si="24"/>
        <v>33.154818986393138</v>
      </c>
      <c r="AJ171">
        <f t="shared" si="28"/>
        <v>13180</v>
      </c>
      <c r="AK171">
        <v>350</v>
      </c>
      <c r="AM171">
        <f t="shared" si="29"/>
        <v>15490.099999999999</v>
      </c>
      <c r="AN171">
        <v>350</v>
      </c>
      <c r="AP171">
        <f t="shared" si="38"/>
        <v>8647.5787537504093</v>
      </c>
      <c r="AQ171">
        <v>404.84</v>
      </c>
      <c r="AR171">
        <f t="shared" si="39"/>
        <v>27.311936230595041</v>
      </c>
    </row>
    <row r="172" spans="1:44" x14ac:dyDescent="0.25">
      <c r="A172" s="5">
        <v>45597</v>
      </c>
      <c r="I172">
        <f t="shared" si="37"/>
        <v>72079.541888484018</v>
      </c>
      <c r="J172">
        <v>513.79999999999995</v>
      </c>
      <c r="K172">
        <f t="shared" si="36"/>
        <v>81.089484624544525</v>
      </c>
      <c r="M172">
        <f t="shared" si="27"/>
        <v>53170.369277277627</v>
      </c>
      <c r="N172">
        <v>237.35</v>
      </c>
      <c r="O172">
        <f t="shared" si="26"/>
        <v>75.324689809476652</v>
      </c>
      <c r="T172">
        <f t="shared" si="34"/>
        <v>29914.408244650316</v>
      </c>
      <c r="U172">
        <v>350</v>
      </c>
      <c r="V172">
        <f t="shared" si="35"/>
        <v>26.922967420185287</v>
      </c>
      <c r="X172">
        <f t="shared" si="31"/>
        <v>168807.39801314284</v>
      </c>
      <c r="Y172">
        <f t="shared" si="32"/>
        <v>1451.15</v>
      </c>
      <c r="Z172">
        <f t="shared" si="33"/>
        <v>215.73945353569229</v>
      </c>
      <c r="AB172">
        <f t="shared" si="25"/>
        <v>13643.078602730871</v>
      </c>
      <c r="AC172">
        <v>350</v>
      </c>
      <c r="AD172">
        <f t="shared" si="24"/>
        <v>32.40231168148582</v>
      </c>
      <c r="AJ172">
        <f t="shared" si="28"/>
        <v>12830</v>
      </c>
      <c r="AK172">
        <v>350</v>
      </c>
      <c r="AM172">
        <f t="shared" si="29"/>
        <v>15140.099999999999</v>
      </c>
      <c r="AN172">
        <v>350</v>
      </c>
      <c r="AP172">
        <f t="shared" si="38"/>
        <v>8270.0506899810043</v>
      </c>
      <c r="AQ172">
        <v>404.84</v>
      </c>
      <c r="AR172">
        <f t="shared" si="39"/>
        <v>26.119576762523337</v>
      </c>
    </row>
    <row r="173" spans="1:44" x14ac:dyDescent="0.25">
      <c r="A173" s="5">
        <v>45627</v>
      </c>
      <c r="I173">
        <f t="shared" si="37"/>
        <v>71646.831373108565</v>
      </c>
      <c r="J173">
        <v>513.79999999999995</v>
      </c>
      <c r="K173">
        <f t="shared" si="36"/>
        <v>80.602685294747147</v>
      </c>
      <c r="M173">
        <f t="shared" si="27"/>
        <v>53008.343967087101</v>
      </c>
      <c r="N173">
        <v>237.35</v>
      </c>
      <c r="O173">
        <f t="shared" si="26"/>
        <v>75.095153953373398</v>
      </c>
      <c r="T173">
        <f t="shared" ref="T173:T204" si="40">T172-U172+V172</f>
        <v>29591.331212070501</v>
      </c>
      <c r="U173">
        <v>350</v>
      </c>
      <c r="V173">
        <f t="shared" ref="V173:V204" si="41">T173*1.08/100/12</f>
        <v>26.632198090863451</v>
      </c>
      <c r="X173">
        <f t="shared" si="31"/>
        <v>167571.98746667855</v>
      </c>
      <c r="Y173">
        <f t="shared" si="32"/>
        <v>1451.15</v>
      </c>
      <c r="Z173">
        <f t="shared" si="33"/>
        <v>213.97805451071335</v>
      </c>
      <c r="AB173">
        <f t="shared" si="25"/>
        <v>13325.480914412357</v>
      </c>
      <c r="AC173">
        <v>350</v>
      </c>
      <c r="AD173">
        <f t="shared" si="24"/>
        <v>31.64801717172935</v>
      </c>
      <c r="AJ173">
        <f t="shared" si="28"/>
        <v>12480</v>
      </c>
      <c r="AK173">
        <v>350</v>
      </c>
      <c r="AM173">
        <f t="shared" si="29"/>
        <v>14790.099999999999</v>
      </c>
      <c r="AN173">
        <v>350</v>
      </c>
      <c r="AP173">
        <f t="shared" si="38"/>
        <v>7891.3302667435273</v>
      </c>
      <c r="AQ173">
        <v>404.84</v>
      </c>
      <c r="AR173">
        <f t="shared" si="39"/>
        <v>24.923451425798309</v>
      </c>
    </row>
    <row r="174" spans="1:44" x14ac:dyDescent="0.25">
      <c r="A174" s="5">
        <v>45658</v>
      </c>
      <c r="I174">
        <f t="shared" si="37"/>
        <v>71213.634058403317</v>
      </c>
      <c r="J174">
        <v>513.79999999999995</v>
      </c>
      <c r="K174">
        <f t="shared" si="36"/>
        <v>80.115338315703738</v>
      </c>
      <c r="M174">
        <f t="shared" si="27"/>
        <v>52846.089121040473</v>
      </c>
      <c r="N174">
        <v>237.35</v>
      </c>
      <c r="O174">
        <f t="shared" si="26"/>
        <v>74.865292921474008</v>
      </c>
      <c r="T174">
        <f t="shared" si="40"/>
        <v>29267.963410161366</v>
      </c>
      <c r="U174">
        <v>350</v>
      </c>
      <c r="V174">
        <f t="shared" si="41"/>
        <v>26.341167069145229</v>
      </c>
      <c r="X174">
        <f t="shared" si="31"/>
        <v>166334.81552118927</v>
      </c>
      <c r="Y174">
        <f t="shared" si="32"/>
        <v>1451.15</v>
      </c>
      <c r="Z174">
        <f t="shared" si="33"/>
        <v>212.21372951883518</v>
      </c>
      <c r="AB174">
        <f t="shared" si="25"/>
        <v>13007.128931584086</v>
      </c>
      <c r="AC174">
        <v>350</v>
      </c>
      <c r="AD174">
        <f t="shared" si="24"/>
        <v>30.891931212512201</v>
      </c>
      <c r="AJ174">
        <f t="shared" si="28"/>
        <v>12130</v>
      </c>
      <c r="AK174">
        <v>350</v>
      </c>
      <c r="AM174">
        <f t="shared" si="29"/>
        <v>14440.099999999999</v>
      </c>
      <c r="AN174">
        <v>350</v>
      </c>
      <c r="AP174">
        <f t="shared" si="38"/>
        <v>7511.4137181693259</v>
      </c>
      <c r="AQ174">
        <v>404.84</v>
      </c>
      <c r="AR174">
        <f t="shared" si="39"/>
        <v>23.723548326551452</v>
      </c>
    </row>
    <row r="175" spans="1:44" x14ac:dyDescent="0.25">
      <c r="A175" s="5">
        <v>45689</v>
      </c>
      <c r="I175">
        <f t="shared" si="37"/>
        <v>70779.949396719021</v>
      </c>
      <c r="J175">
        <v>513.79999999999995</v>
      </c>
      <c r="K175">
        <f t="shared" si="36"/>
        <v>79.627443071308903</v>
      </c>
      <c r="M175">
        <f t="shared" si="27"/>
        <v>52683.604413961948</v>
      </c>
      <c r="N175">
        <v>237.35</v>
      </c>
      <c r="O175">
        <f t="shared" si="26"/>
        <v>74.635106253112767</v>
      </c>
      <c r="T175">
        <f t="shared" si="40"/>
        <v>28944.304577230512</v>
      </c>
      <c r="U175">
        <v>350</v>
      </c>
      <c r="V175">
        <f t="shared" si="41"/>
        <v>26.049874119507464</v>
      </c>
      <c r="X175">
        <f t="shared" si="31"/>
        <v>165095.87925070809</v>
      </c>
      <c r="Y175">
        <f t="shared" si="32"/>
        <v>1451.15</v>
      </c>
      <c r="Z175">
        <f t="shared" si="33"/>
        <v>210.44647299307104</v>
      </c>
      <c r="AB175">
        <f t="shared" si="25"/>
        <v>12688.020862796599</v>
      </c>
      <c r="AC175">
        <v>350</v>
      </c>
      <c r="AD175">
        <f t="shared" si="24"/>
        <v>30.13404954914192</v>
      </c>
      <c r="AJ175">
        <f t="shared" si="28"/>
        <v>11780</v>
      </c>
      <c r="AK175">
        <v>350</v>
      </c>
      <c r="AM175">
        <f t="shared" si="29"/>
        <v>14090.099999999999</v>
      </c>
      <c r="AN175">
        <v>350</v>
      </c>
      <c r="AP175">
        <f t="shared" si="38"/>
        <v>7130.297266495877</v>
      </c>
      <c r="AQ175">
        <v>404.84</v>
      </c>
      <c r="AR175">
        <f t="shared" si="39"/>
        <v>22.519855533349482</v>
      </c>
    </row>
    <row r="176" spans="1:44" x14ac:dyDescent="0.25">
      <c r="A176" s="5">
        <v>45717</v>
      </c>
      <c r="I176">
        <f t="shared" si="37"/>
        <v>70345.776839790327</v>
      </c>
      <c r="J176">
        <v>513.79999999999995</v>
      </c>
      <c r="K176">
        <f t="shared" si="36"/>
        <v>79.138998944764126</v>
      </c>
      <c r="M176">
        <f t="shared" si="27"/>
        <v>52520.88952021506</v>
      </c>
      <c r="N176">
        <v>237.35</v>
      </c>
      <c r="O176">
        <f t="shared" si="26"/>
        <v>74.404593486971336</v>
      </c>
      <c r="T176">
        <f t="shared" si="40"/>
        <v>28620.35445135002</v>
      </c>
      <c r="U176">
        <v>350</v>
      </c>
      <c r="V176">
        <f t="shared" si="41"/>
        <v>25.758319006215022</v>
      </c>
      <c r="X176">
        <f t="shared" si="31"/>
        <v>163855.17572370116</v>
      </c>
      <c r="Y176">
        <f t="shared" si="32"/>
        <v>1451.15</v>
      </c>
      <c r="Z176">
        <f t="shared" si="33"/>
        <v>208.67627935477162</v>
      </c>
      <c r="AB176">
        <f t="shared" si="25"/>
        <v>12368.154912345741</v>
      </c>
      <c r="AC176">
        <v>350</v>
      </c>
      <c r="AD176">
        <f t="shared" si="24"/>
        <v>29.374367916821132</v>
      </c>
      <c r="AJ176">
        <f t="shared" ref="AJ176:AJ189" si="42">AJ175-AK175</f>
        <v>11430</v>
      </c>
      <c r="AK176">
        <v>350</v>
      </c>
      <c r="AM176">
        <f t="shared" si="29"/>
        <v>13740.099999999999</v>
      </c>
      <c r="AN176">
        <v>350</v>
      </c>
      <c r="AP176">
        <f t="shared" si="38"/>
        <v>6747.9771220292259</v>
      </c>
      <c r="AQ176">
        <v>404.84</v>
      </c>
      <c r="AR176">
        <f t="shared" si="39"/>
        <v>21.312361077075639</v>
      </c>
    </row>
    <row r="177" spans="1:44" x14ac:dyDescent="0.25">
      <c r="A177" s="5">
        <v>45748</v>
      </c>
      <c r="I177">
        <f t="shared" si="37"/>
        <v>69911.115838735088</v>
      </c>
      <c r="J177">
        <v>513.79999999999995</v>
      </c>
      <c r="K177">
        <f t="shared" si="36"/>
        <v>78.650005318576987</v>
      </c>
      <c r="M177">
        <f t="shared" si="27"/>
        <v>52357.944113702033</v>
      </c>
      <c r="N177">
        <v>237.35</v>
      </c>
      <c r="O177">
        <f t="shared" si="26"/>
        <v>74.173754161077895</v>
      </c>
      <c r="T177">
        <f t="shared" si="40"/>
        <v>28296.112770356234</v>
      </c>
      <c r="U177">
        <v>350</v>
      </c>
      <c r="V177">
        <f t="shared" si="41"/>
        <v>25.46650149332061</v>
      </c>
      <c r="X177">
        <f t="shared" si="31"/>
        <v>162612.70200305592</v>
      </c>
      <c r="Y177">
        <f t="shared" si="32"/>
        <v>1451.15</v>
      </c>
      <c r="Z177">
        <f t="shared" si="33"/>
        <v>206.90314301359908</v>
      </c>
      <c r="AB177">
        <f t="shared" si="25"/>
        <v>12047.529280262563</v>
      </c>
      <c r="AC177">
        <v>350</v>
      </c>
      <c r="AD177">
        <f t="shared" si="24"/>
        <v>28.612882040623585</v>
      </c>
      <c r="AJ177">
        <f t="shared" si="42"/>
        <v>11080</v>
      </c>
      <c r="AK177">
        <v>350</v>
      </c>
      <c r="AM177">
        <f t="shared" si="29"/>
        <v>13390.099999999999</v>
      </c>
      <c r="AN177">
        <v>350</v>
      </c>
      <c r="AP177">
        <f t="shared" si="38"/>
        <v>6364.4494831063012</v>
      </c>
      <c r="AQ177">
        <v>404.84</v>
      </c>
      <c r="AR177">
        <f t="shared" si="39"/>
        <v>20.101052950810736</v>
      </c>
    </row>
    <row r="178" spans="1:44" x14ac:dyDescent="0.25">
      <c r="A178" s="5">
        <v>45778</v>
      </c>
      <c r="I178">
        <f t="shared" si="37"/>
        <v>69475.965844053659</v>
      </c>
      <c r="J178">
        <v>513.79999999999995</v>
      </c>
      <c r="K178">
        <f t="shared" si="36"/>
        <v>78.160461574560372</v>
      </c>
      <c r="M178">
        <f t="shared" si="27"/>
        <v>52194.767867863113</v>
      </c>
      <c r="N178">
        <v>237.35</v>
      </c>
      <c r="O178">
        <f t="shared" si="26"/>
        <v>73.942587812806082</v>
      </c>
      <c r="T178">
        <f t="shared" si="40"/>
        <v>27971.579271849554</v>
      </c>
      <c r="U178">
        <v>350</v>
      </c>
      <c r="V178">
        <f t="shared" si="41"/>
        <v>25.174421344664598</v>
      </c>
      <c r="X178">
        <f t="shared" si="31"/>
        <v>161368.45514606949</v>
      </c>
      <c r="Y178">
        <f t="shared" si="32"/>
        <v>1451.15</v>
      </c>
      <c r="Z178">
        <f t="shared" si="33"/>
        <v>205.12705836750112</v>
      </c>
      <c r="AB178">
        <f t="shared" si="25"/>
        <v>11726.142162303186</v>
      </c>
      <c r="AC178">
        <v>350</v>
      </c>
      <c r="AD178">
        <f t="shared" si="24"/>
        <v>27.849587635470066</v>
      </c>
      <c r="AJ178">
        <f t="shared" si="42"/>
        <v>10730</v>
      </c>
      <c r="AK178">
        <v>350</v>
      </c>
      <c r="AM178">
        <f t="shared" si="29"/>
        <v>13040.099999999999</v>
      </c>
      <c r="AN178">
        <v>350</v>
      </c>
      <c r="AP178">
        <f t="shared" si="38"/>
        <v>5979.7105360571113</v>
      </c>
      <c r="AQ178">
        <v>404.84</v>
      </c>
      <c r="AR178">
        <f t="shared" si="39"/>
        <v>18.885919109713711</v>
      </c>
    </row>
    <row r="179" spans="1:44" x14ac:dyDescent="0.25">
      <c r="A179" s="5">
        <v>45809</v>
      </c>
      <c r="I179">
        <f t="shared" si="37"/>
        <v>69040.326305628216</v>
      </c>
      <c r="J179">
        <v>513.79999999999995</v>
      </c>
      <c r="K179">
        <f t="shared" si="36"/>
        <v>77.670367093831757</v>
      </c>
      <c r="M179">
        <f t="shared" si="27"/>
        <v>52031.360455675924</v>
      </c>
      <c r="N179">
        <v>237.35</v>
      </c>
      <c r="O179">
        <f t="shared" si="26"/>
        <v>73.711093978874231</v>
      </c>
      <c r="T179">
        <f t="shared" si="40"/>
        <v>27646.75369319422</v>
      </c>
      <c r="U179">
        <v>350</v>
      </c>
      <c r="V179">
        <f t="shared" si="41"/>
        <v>24.882078323874797</v>
      </c>
      <c r="X179">
        <f t="shared" si="31"/>
        <v>160122.43220443701</v>
      </c>
      <c r="Y179">
        <f t="shared" si="32"/>
        <v>1451.15</v>
      </c>
      <c r="Z179">
        <f t="shared" si="33"/>
        <v>203.34801980268509</v>
      </c>
      <c r="AB179">
        <f t="shared" si="25"/>
        <v>11403.991749938656</v>
      </c>
      <c r="AC179">
        <v>350</v>
      </c>
      <c r="AD179">
        <f t="shared" si="24"/>
        <v>27.084480406104309</v>
      </c>
      <c r="AJ179">
        <f t="shared" si="42"/>
        <v>10380</v>
      </c>
      <c r="AK179">
        <v>350</v>
      </c>
      <c r="AM179">
        <f t="shared" si="29"/>
        <v>12690.099999999999</v>
      </c>
      <c r="AN179">
        <v>350</v>
      </c>
      <c r="AP179">
        <f t="shared" si="38"/>
        <v>5593.7564551668247</v>
      </c>
      <c r="AQ179">
        <v>404.84</v>
      </c>
      <c r="AR179">
        <f t="shared" si="39"/>
        <v>17.666947470901889</v>
      </c>
    </row>
    <row r="180" spans="1:44" x14ac:dyDescent="0.25">
      <c r="A180" s="5">
        <v>45839</v>
      </c>
      <c r="I180">
        <f t="shared" si="37"/>
        <v>68604.196672722042</v>
      </c>
      <c r="J180">
        <v>513.79999999999995</v>
      </c>
      <c r="K180">
        <f t="shared" si="36"/>
        <v>77.1797212568123</v>
      </c>
      <c r="M180">
        <f t="shared" si="27"/>
        <v>51867.721549654801</v>
      </c>
      <c r="N180">
        <v>237.35</v>
      </c>
      <c r="O180">
        <f t="shared" si="26"/>
        <v>73.479272195344308</v>
      </c>
      <c r="T180">
        <f t="shared" si="40"/>
        <v>27321.635771518093</v>
      </c>
      <c r="U180">
        <v>350</v>
      </c>
      <c r="V180">
        <f t="shared" si="41"/>
        <v>24.589472194366284</v>
      </c>
      <c r="X180">
        <f t="shared" si="31"/>
        <v>158874.63022423972</v>
      </c>
      <c r="Y180">
        <f t="shared" si="32"/>
        <v>1451.15</v>
      </c>
      <c r="Z180">
        <f t="shared" si="33"/>
        <v>201.56602169359172</v>
      </c>
      <c r="AB180">
        <f t="shared" si="25"/>
        <v>11081.076230344759</v>
      </c>
      <c r="AC180">
        <v>350</v>
      </c>
      <c r="AD180">
        <f t="shared" si="24"/>
        <v>26.317556047068805</v>
      </c>
      <c r="AJ180">
        <f t="shared" si="42"/>
        <v>10030</v>
      </c>
      <c r="AK180">
        <v>350</v>
      </c>
      <c r="AM180">
        <f t="shared" si="29"/>
        <v>12340.099999999999</v>
      </c>
      <c r="AN180">
        <v>350</v>
      </c>
      <c r="AP180">
        <f t="shared" si="38"/>
        <v>5206.5834026377261</v>
      </c>
      <c r="AQ180">
        <v>404.84</v>
      </c>
      <c r="AR180">
        <f t="shared" si="39"/>
        <v>16.444125913330819</v>
      </c>
    </row>
    <row r="181" spans="1:44" x14ac:dyDescent="0.25">
      <c r="A181" s="5">
        <v>45870</v>
      </c>
      <c r="I181">
        <f t="shared" si="37"/>
        <v>68167.576393978845</v>
      </c>
      <c r="J181">
        <v>513.79999999999995</v>
      </c>
      <c r="K181">
        <f t="shared" si="36"/>
        <v>76.688523443226202</v>
      </c>
      <c r="M181">
        <f t="shared" si="27"/>
        <v>51703.850821850145</v>
      </c>
      <c r="N181">
        <v>237.35</v>
      </c>
      <c r="O181">
        <f t="shared" si="26"/>
        <v>73.247121997621036</v>
      </c>
      <c r="T181">
        <f t="shared" si="40"/>
        <v>26996.225243712459</v>
      </c>
      <c r="U181">
        <v>350</v>
      </c>
      <c r="V181">
        <f t="shared" si="41"/>
        <v>24.296602719341212</v>
      </c>
      <c r="X181">
        <f t="shared" si="31"/>
        <v>157625.04624593328</v>
      </c>
      <c r="Y181">
        <f t="shared" si="32"/>
        <v>1451.15</v>
      </c>
      <c r="Z181">
        <f t="shared" si="33"/>
        <v>199.78105840286904</v>
      </c>
      <c r="AB181">
        <f t="shared" si="25"/>
        <v>10757.393786391827</v>
      </c>
      <c r="AC181">
        <v>350</v>
      </c>
      <c r="AD181">
        <f t="shared" si="24"/>
        <v>25.548810242680592</v>
      </c>
      <c r="AJ181">
        <f t="shared" si="42"/>
        <v>9680</v>
      </c>
      <c r="AK181">
        <v>350</v>
      </c>
      <c r="AM181">
        <f t="shared" si="29"/>
        <v>11990.099999999999</v>
      </c>
      <c r="AN181">
        <v>350</v>
      </c>
      <c r="AP181">
        <f t="shared" si="38"/>
        <v>4818.1875285510569</v>
      </c>
      <c r="AQ181">
        <v>404.84</v>
      </c>
      <c r="AR181">
        <f t="shared" si="39"/>
        <v>15.217442277673756</v>
      </c>
    </row>
    <row r="182" spans="1:44" x14ac:dyDescent="0.25">
      <c r="A182" s="5">
        <v>45901</v>
      </c>
      <c r="I182">
        <f t="shared" si="37"/>
        <v>67730.464917422069</v>
      </c>
      <c r="J182">
        <v>513.79999999999995</v>
      </c>
      <c r="K182">
        <f t="shared" si="36"/>
        <v>76.196773032099841</v>
      </c>
      <c r="M182">
        <f t="shared" si="27"/>
        <v>51539.747943847768</v>
      </c>
      <c r="N182">
        <v>237.35</v>
      </c>
      <c r="O182">
        <f t="shared" si="26"/>
        <v>73.01464292045101</v>
      </c>
      <c r="T182">
        <f t="shared" si="40"/>
        <v>26670.521846431799</v>
      </c>
      <c r="U182">
        <v>350</v>
      </c>
      <c r="V182">
        <f t="shared" si="41"/>
        <v>24.003469661788618</v>
      </c>
      <c r="X182">
        <f t="shared" si="31"/>
        <v>156373.67730433613</v>
      </c>
      <c r="Y182">
        <f t="shared" si="32"/>
        <v>1451.15</v>
      </c>
      <c r="Z182">
        <f t="shared" si="33"/>
        <v>197.99312428134641</v>
      </c>
      <c r="AB182">
        <f t="shared" si="25"/>
        <v>10432.942596634508</v>
      </c>
      <c r="AC182">
        <v>350</v>
      </c>
      <c r="AD182">
        <f t="shared" ref="AD182:AD212" si="43">AB182/12*2.85%</f>
        <v>24.778238667006956</v>
      </c>
      <c r="AJ182">
        <f t="shared" si="42"/>
        <v>9330</v>
      </c>
      <c r="AK182">
        <v>350</v>
      </c>
      <c r="AM182">
        <f t="shared" si="29"/>
        <v>11640.099999999999</v>
      </c>
      <c r="AN182">
        <v>350</v>
      </c>
      <c r="AP182">
        <f t="shared" si="38"/>
        <v>4428.5649708287301</v>
      </c>
      <c r="AQ182">
        <v>404.84</v>
      </c>
      <c r="AR182">
        <f t="shared" si="39"/>
        <v>13.986884366200741</v>
      </c>
    </row>
    <row r="183" spans="1:44" x14ac:dyDescent="0.25">
      <c r="A183" s="5">
        <v>45931</v>
      </c>
      <c r="I183">
        <f t="shared" si="37"/>
        <v>67292.86169045417</v>
      </c>
      <c r="J183">
        <v>513.79999999999995</v>
      </c>
      <c r="K183">
        <f t="shared" si="36"/>
        <v>75.704469401760946</v>
      </c>
      <c r="M183">
        <f t="shared" si="27"/>
        <v>51375.412586768223</v>
      </c>
      <c r="N183">
        <v>237.35</v>
      </c>
      <c r="O183">
        <f t="shared" si="26"/>
        <v>72.78183449792165</v>
      </c>
      <c r="T183">
        <f t="shared" si="40"/>
        <v>26344.525316093586</v>
      </c>
      <c r="U183">
        <v>350</v>
      </c>
      <c r="V183">
        <f t="shared" si="41"/>
        <v>23.710072784484229</v>
      </c>
      <c r="X183">
        <f t="shared" si="31"/>
        <v>155120.52042861748</v>
      </c>
      <c r="Y183">
        <f t="shared" si="32"/>
        <v>1451.15</v>
      </c>
      <c r="Z183">
        <f t="shared" si="33"/>
        <v>196.20221366800791</v>
      </c>
      <c r="AB183">
        <f t="shared" ref="AB183:AB212" si="44">AB182-AC182+AD182</f>
        <v>10107.720835301516</v>
      </c>
      <c r="AC183">
        <v>350</v>
      </c>
      <c r="AD183">
        <f t="shared" si="43"/>
        <v>24.005836983841103</v>
      </c>
      <c r="AJ183">
        <f t="shared" si="42"/>
        <v>8980</v>
      </c>
      <c r="AK183">
        <v>350</v>
      </c>
      <c r="AM183">
        <f t="shared" si="29"/>
        <v>11290.099999999999</v>
      </c>
      <c r="AN183">
        <v>350</v>
      </c>
      <c r="AP183">
        <f t="shared" si="38"/>
        <v>4037.7118551949306</v>
      </c>
      <c r="AQ183">
        <v>404.84</v>
      </c>
      <c r="AR183">
        <f t="shared" si="39"/>
        <v>12.752439942657324</v>
      </c>
    </row>
    <row r="184" spans="1:44" x14ac:dyDescent="0.25">
      <c r="A184" s="5">
        <v>45962</v>
      </c>
      <c r="I184">
        <f t="shared" si="37"/>
        <v>66854.766159855935</v>
      </c>
      <c r="J184">
        <v>513.79999999999995</v>
      </c>
      <c r="K184">
        <f t="shared" si="36"/>
        <v>75.211611929837929</v>
      </c>
      <c r="M184">
        <f t="shared" si="27"/>
        <v>51210.844421266149</v>
      </c>
      <c r="N184">
        <v>237.35</v>
      </c>
      <c r="O184">
        <f t="shared" si="26"/>
        <v>72.548696263460371</v>
      </c>
      <c r="T184">
        <f t="shared" si="40"/>
        <v>26018.235388878071</v>
      </c>
      <c r="U184">
        <v>350</v>
      </c>
      <c r="V184">
        <f t="shared" si="41"/>
        <v>23.416411849990268</v>
      </c>
      <c r="X184">
        <f t="shared" si="31"/>
        <v>153865.57264228549</v>
      </c>
      <c r="Y184">
        <f t="shared" si="32"/>
        <v>1451.15</v>
      </c>
      <c r="Z184">
        <f t="shared" si="33"/>
        <v>194.40832088996632</v>
      </c>
      <c r="AB184">
        <f t="shared" si="44"/>
        <v>9781.7266722853565</v>
      </c>
      <c r="AC184">
        <v>350</v>
      </c>
      <c r="AD184">
        <f t="shared" si="43"/>
        <v>23.231600846677722</v>
      </c>
      <c r="AJ184">
        <f t="shared" si="42"/>
        <v>8630</v>
      </c>
      <c r="AK184">
        <v>350</v>
      </c>
      <c r="AM184">
        <f t="shared" si="29"/>
        <v>10940.099999999999</v>
      </c>
      <c r="AN184">
        <v>350</v>
      </c>
      <c r="AP184">
        <f t="shared" si="38"/>
        <v>3645.624295137588</v>
      </c>
      <c r="AQ184">
        <v>404.84</v>
      </c>
      <c r="AR184">
        <f t="shared" si="39"/>
        <v>11.514096732142882</v>
      </c>
    </row>
    <row r="185" spans="1:44" x14ac:dyDescent="0.25">
      <c r="A185" s="5">
        <v>45992</v>
      </c>
      <c r="I185">
        <f t="shared" si="37"/>
        <v>66416.177771785777</v>
      </c>
      <c r="J185">
        <v>513.79999999999995</v>
      </c>
      <c r="K185">
        <f t="shared" si="36"/>
        <v>74.718199993259006</v>
      </c>
      <c r="M185">
        <f t="shared" si="27"/>
        <v>51046.043117529611</v>
      </c>
      <c r="N185">
        <v>237.35</v>
      </c>
      <c r="O185">
        <f t="shared" si="26"/>
        <v>72.315227749833625</v>
      </c>
      <c r="T185">
        <f t="shared" si="40"/>
        <v>25691.651800728061</v>
      </c>
      <c r="U185">
        <v>350</v>
      </c>
      <c r="V185">
        <f t="shared" si="41"/>
        <v>23.122486620655256</v>
      </c>
      <c r="X185">
        <f t="shared" si="31"/>
        <v>152608.83096317551</v>
      </c>
      <c r="Y185">
        <f t="shared" si="32"/>
        <v>1451.15</v>
      </c>
      <c r="Z185">
        <f t="shared" si="33"/>
        <v>192.61144026243647</v>
      </c>
      <c r="AB185">
        <f t="shared" si="44"/>
        <v>9454.9582731320334</v>
      </c>
      <c r="AC185">
        <v>350</v>
      </c>
      <c r="AD185">
        <f t="shared" si="43"/>
        <v>22.455525898688578</v>
      </c>
      <c r="AJ185">
        <f t="shared" si="42"/>
        <v>8280</v>
      </c>
      <c r="AK185">
        <v>350</v>
      </c>
      <c r="AM185">
        <f t="shared" si="29"/>
        <v>10590.099999999999</v>
      </c>
      <c r="AN185">
        <v>350</v>
      </c>
      <c r="AP185">
        <f t="shared" si="38"/>
        <v>3252.2983918697305</v>
      </c>
      <c r="AQ185">
        <v>404.84</v>
      </c>
      <c r="AR185">
        <f t="shared" si="39"/>
        <v>10.271842420988566</v>
      </c>
    </row>
    <row r="186" spans="1:44" x14ac:dyDescent="0.25">
      <c r="A186" s="5">
        <v>46023</v>
      </c>
      <c r="I186">
        <f t="shared" si="37"/>
        <v>65977.095971779039</v>
      </c>
      <c r="J186">
        <v>513.79999999999995</v>
      </c>
      <c r="K186">
        <f t="shared" si="36"/>
        <v>74.224232968251428</v>
      </c>
      <c r="M186">
        <f t="shared" si="27"/>
        <v>50881.008345279442</v>
      </c>
      <c r="N186">
        <v>237.35</v>
      </c>
      <c r="O186">
        <f t="shared" si="26"/>
        <v>72.081428489145893</v>
      </c>
      <c r="T186">
        <f t="shared" si="40"/>
        <v>25364.774287348715</v>
      </c>
      <c r="U186">
        <v>350</v>
      </c>
      <c r="V186">
        <f t="shared" si="41"/>
        <v>22.828296858613843</v>
      </c>
      <c r="X186">
        <f t="shared" si="31"/>
        <v>151350.29240343792</v>
      </c>
      <c r="Y186">
        <f t="shared" si="32"/>
        <v>1451.15</v>
      </c>
      <c r="Z186">
        <f t="shared" si="33"/>
        <v>190.81156608870913</v>
      </c>
      <c r="AB186">
        <f t="shared" si="44"/>
        <v>9127.4137990307227</v>
      </c>
      <c r="AC186">
        <v>350</v>
      </c>
      <c r="AD186">
        <f t="shared" si="43"/>
        <v>21.677607772697968</v>
      </c>
      <c r="AJ186">
        <f t="shared" si="42"/>
        <v>7930</v>
      </c>
      <c r="AK186">
        <v>350</v>
      </c>
      <c r="AM186">
        <f t="shared" si="29"/>
        <v>10240.099999999999</v>
      </c>
      <c r="AN186">
        <v>350</v>
      </c>
      <c r="AP186">
        <f t="shared" si="38"/>
        <v>2857.7302342907187</v>
      </c>
      <c r="AQ186">
        <v>404.84</v>
      </c>
      <c r="AR186">
        <f t="shared" si="39"/>
        <v>9.025664656634854</v>
      </c>
    </row>
    <row r="187" spans="1:44" x14ac:dyDescent="0.25">
      <c r="A187" s="5">
        <v>46054</v>
      </c>
      <c r="I187">
        <f t="shared" si="37"/>
        <v>65537.520204747285</v>
      </c>
      <c r="J187">
        <v>513.79999999999995</v>
      </c>
      <c r="K187">
        <f t="shared" si="36"/>
        <v>73.7297102303407</v>
      </c>
      <c r="M187">
        <f t="shared" si="27"/>
        <v>50715.73977376859</v>
      </c>
      <c r="N187">
        <v>237.35</v>
      </c>
      <c r="O187">
        <f t="shared" si="26"/>
        <v>71.847298012838834</v>
      </c>
      <c r="T187">
        <f t="shared" si="40"/>
        <v>25037.602584207329</v>
      </c>
      <c r="U187">
        <v>350</v>
      </c>
      <c r="V187">
        <f t="shared" si="41"/>
        <v>22.533842325786598</v>
      </c>
      <c r="X187">
        <f t="shared" si="31"/>
        <v>150089.95396952666</v>
      </c>
      <c r="Y187">
        <f t="shared" si="32"/>
        <v>1451.15</v>
      </c>
      <c r="Z187">
        <f t="shared" si="33"/>
        <v>189.00869266012427</v>
      </c>
      <c r="AB187">
        <f t="shared" si="44"/>
        <v>8799.0914068034199</v>
      </c>
      <c r="AC187">
        <v>350</v>
      </c>
      <c r="AD187">
        <f t="shared" si="43"/>
        <v>20.897842091158125</v>
      </c>
      <c r="AJ187">
        <f t="shared" si="42"/>
        <v>7580</v>
      </c>
      <c r="AK187">
        <v>350</v>
      </c>
      <c r="AM187">
        <f t="shared" si="29"/>
        <v>9890.0999999999985</v>
      </c>
      <c r="AN187">
        <v>350</v>
      </c>
      <c r="AP187">
        <f t="shared" si="38"/>
        <v>2461.9158989473535</v>
      </c>
      <c r="AQ187">
        <v>404.84</v>
      </c>
      <c r="AR187">
        <f t="shared" si="39"/>
        <v>7.7755510475087251</v>
      </c>
    </row>
    <row r="188" spans="1:44" x14ac:dyDescent="0.25">
      <c r="A188" s="5">
        <v>46082</v>
      </c>
      <c r="I188">
        <f t="shared" si="37"/>
        <v>65097.449914977624</v>
      </c>
      <c r="J188">
        <v>513.79999999999995</v>
      </c>
      <c r="K188">
        <f t="shared" si="36"/>
        <v>73.234631154349842</v>
      </c>
      <c r="M188">
        <f t="shared" si="27"/>
        <v>50550.237071781426</v>
      </c>
      <c r="N188">
        <v>237.35</v>
      </c>
      <c r="O188">
        <f t="shared" si="26"/>
        <v>71.612835851690349</v>
      </c>
      <c r="T188">
        <f t="shared" si="40"/>
        <v>24710.136426533114</v>
      </c>
      <c r="U188">
        <v>350</v>
      </c>
      <c r="V188">
        <f t="shared" si="41"/>
        <v>22.239122783879807</v>
      </c>
      <c r="X188">
        <f t="shared" si="31"/>
        <v>148827.81266218677</v>
      </c>
      <c r="Y188">
        <f t="shared" si="32"/>
        <v>1451.15</v>
      </c>
      <c r="Z188">
        <f t="shared" si="33"/>
        <v>187.20281425604463</v>
      </c>
      <c r="AB188">
        <f t="shared" si="44"/>
        <v>8469.9892488945789</v>
      </c>
      <c r="AC188">
        <v>350</v>
      </c>
      <c r="AD188">
        <f t="shared" si="43"/>
        <v>20.116224466124624</v>
      </c>
      <c r="AJ188">
        <f t="shared" si="42"/>
        <v>7230</v>
      </c>
      <c r="AK188">
        <v>350</v>
      </c>
      <c r="AM188">
        <f t="shared" si="29"/>
        <v>9540.0999999999985</v>
      </c>
      <c r="AN188">
        <v>350</v>
      </c>
      <c r="AP188">
        <f t="shared" si="38"/>
        <v>2064.8514499948619</v>
      </c>
      <c r="AQ188">
        <v>404.84</v>
      </c>
      <c r="AR188">
        <f t="shared" si="39"/>
        <v>6.5214891629004379</v>
      </c>
    </row>
    <row r="189" spans="1:44" x14ac:dyDescent="0.25">
      <c r="A189" s="5">
        <v>46113</v>
      </c>
      <c r="I189">
        <f t="shared" si="37"/>
        <v>64656.884546131972</v>
      </c>
      <c r="J189">
        <v>513.79999999999995</v>
      </c>
      <c r="K189">
        <f t="shared" si="36"/>
        <v>72.738995114398477</v>
      </c>
      <c r="M189">
        <f t="shared" si="27"/>
        <v>50384.499907633115</v>
      </c>
      <c r="N189">
        <v>237.35</v>
      </c>
      <c r="O189">
        <f t="shared" ref="O189:O243" si="45">M189/12*1.7%</f>
        <v>71.37804153581358</v>
      </c>
      <c r="T189">
        <f t="shared" si="40"/>
        <v>24382.375549316996</v>
      </c>
      <c r="U189">
        <v>350</v>
      </c>
      <c r="V189">
        <f t="shared" si="41"/>
        <v>21.944137994385297</v>
      </c>
      <c r="X189">
        <f t="shared" si="31"/>
        <v>147563.86547644279</v>
      </c>
      <c r="Y189">
        <f t="shared" si="32"/>
        <v>1451.15</v>
      </c>
      <c r="Z189">
        <f t="shared" si="33"/>
        <v>185.39392514382905</v>
      </c>
      <c r="AB189">
        <f t="shared" si="44"/>
        <v>8140.1054733607034</v>
      </c>
      <c r="AC189">
        <v>350</v>
      </c>
      <c r="AD189">
        <f t="shared" si="43"/>
        <v>19.332750499231672</v>
      </c>
      <c r="AJ189">
        <f t="shared" si="42"/>
        <v>6880</v>
      </c>
      <c r="AK189">
        <v>350</v>
      </c>
      <c r="AM189">
        <f t="shared" si="29"/>
        <v>9190.0999999999985</v>
      </c>
      <c r="AN189">
        <v>350</v>
      </c>
      <c r="AP189">
        <f t="shared" si="38"/>
        <v>1666.5329391577625</v>
      </c>
      <c r="AQ189">
        <v>404.84</v>
      </c>
      <c r="AR189">
        <f t="shared" si="39"/>
        <v>5.2634665328399333</v>
      </c>
    </row>
    <row r="190" spans="1:44" x14ac:dyDescent="0.25">
      <c r="A190" s="5">
        <v>46143</v>
      </c>
      <c r="I190">
        <f t="shared" si="37"/>
        <v>64215.823541246369</v>
      </c>
      <c r="J190">
        <v>513.79999999999995</v>
      </c>
      <c r="K190">
        <f t="shared" si="36"/>
        <v>72.242801483902184</v>
      </c>
      <c r="M190">
        <f t="shared" ref="M190:M243" si="46">M189-N189+O189</f>
        <v>50218.527949168929</v>
      </c>
      <c r="N190">
        <v>237.35</v>
      </c>
      <c r="O190">
        <f t="shared" si="45"/>
        <v>71.142914594655977</v>
      </c>
      <c r="T190">
        <f t="shared" si="40"/>
        <v>24054.319687311381</v>
      </c>
      <c r="U190">
        <v>350</v>
      </c>
      <c r="V190">
        <f t="shared" si="41"/>
        <v>21.648887718580244</v>
      </c>
      <c r="X190">
        <f t="shared" si="31"/>
        <v>146298.10940158661</v>
      </c>
      <c r="Y190">
        <f t="shared" si="32"/>
        <v>1451.15</v>
      </c>
      <c r="Z190">
        <f t="shared" si="33"/>
        <v>183.58201957880576</v>
      </c>
      <c r="AB190">
        <f t="shared" si="44"/>
        <v>7809.4382238599346</v>
      </c>
      <c r="AC190">
        <v>350</v>
      </c>
      <c r="AD190">
        <f t="shared" si="43"/>
        <v>18.547415781667347</v>
      </c>
      <c r="AJ190">
        <f t="shared" ref="AJ190:AJ204" si="47">AJ189-AK189</f>
        <v>6530</v>
      </c>
      <c r="AK190">
        <v>351</v>
      </c>
      <c r="AM190">
        <f t="shared" si="29"/>
        <v>8840.0999999999985</v>
      </c>
      <c r="AN190">
        <v>350</v>
      </c>
      <c r="AP190">
        <f t="shared" si="38"/>
        <v>1266.9564056906024</v>
      </c>
      <c r="AQ190">
        <v>404.84</v>
      </c>
      <c r="AR190">
        <f t="shared" si="39"/>
        <v>4.0014706479728188</v>
      </c>
    </row>
    <row r="191" spans="1:44" x14ac:dyDescent="0.25">
      <c r="A191" s="5">
        <v>46174</v>
      </c>
      <c r="I191">
        <f t="shared" si="37"/>
        <v>63774.266342730269</v>
      </c>
      <c r="J191">
        <v>513.79999999999995</v>
      </c>
      <c r="K191">
        <f t="shared" si="36"/>
        <v>71.746049635571566</v>
      </c>
      <c r="M191">
        <f t="shared" si="46"/>
        <v>50052.320863763583</v>
      </c>
      <c r="N191">
        <v>237.35</v>
      </c>
      <c r="O191">
        <f t="shared" si="45"/>
        <v>70.907454556998417</v>
      </c>
      <c r="T191">
        <f t="shared" si="40"/>
        <v>23725.968575029961</v>
      </c>
      <c r="U191">
        <v>350</v>
      </c>
      <c r="V191">
        <f t="shared" si="41"/>
        <v>21.353371717526969</v>
      </c>
      <c r="X191">
        <f t="shared" si="31"/>
        <v>145030.54142116543</v>
      </c>
      <c r="Y191">
        <f t="shared" si="32"/>
        <v>1451.15</v>
      </c>
      <c r="Z191">
        <f t="shared" si="33"/>
        <v>181.76709180424575</v>
      </c>
      <c r="AB191">
        <f t="shared" si="44"/>
        <v>7477.9856396416017</v>
      </c>
      <c r="AC191">
        <v>350</v>
      </c>
      <c r="AD191">
        <f t="shared" si="43"/>
        <v>17.760215894148804</v>
      </c>
      <c r="AJ191">
        <f t="shared" si="47"/>
        <v>6179</v>
      </c>
      <c r="AK191">
        <v>352</v>
      </c>
      <c r="AM191">
        <f t="shared" si="29"/>
        <v>8490.0999999999985</v>
      </c>
      <c r="AN191">
        <v>350</v>
      </c>
      <c r="AP191">
        <f t="shared" si="38"/>
        <v>866.11787633857534</v>
      </c>
      <c r="AQ191">
        <v>404.84</v>
      </c>
      <c r="AR191">
        <f t="shared" si="39"/>
        <v>2.735488959436001</v>
      </c>
    </row>
    <row r="192" spans="1:44" x14ac:dyDescent="0.25">
      <c r="A192" s="5">
        <v>46204</v>
      </c>
      <c r="I192">
        <f t="shared" si="37"/>
        <v>63332.212392365836</v>
      </c>
      <c r="J192">
        <v>513.79999999999995</v>
      </c>
      <c r="K192">
        <f t="shared" si="36"/>
        <v>71.248738941411574</v>
      </c>
      <c r="M192">
        <f t="shared" si="46"/>
        <v>49885.878318320581</v>
      </c>
      <c r="N192">
        <v>237.35</v>
      </c>
      <c r="O192">
        <f t="shared" si="45"/>
        <v>70.671660950954163</v>
      </c>
      <c r="T192">
        <f t="shared" si="40"/>
        <v>23397.321946747488</v>
      </c>
      <c r="U192">
        <v>350</v>
      </c>
      <c r="V192">
        <f t="shared" si="41"/>
        <v>21.05758975207274</v>
      </c>
      <c r="X192">
        <f t="shared" si="31"/>
        <v>143761.15851296965</v>
      </c>
      <c r="Y192">
        <f t="shared" si="32"/>
        <v>1451.15</v>
      </c>
      <c r="Z192">
        <f t="shared" si="33"/>
        <v>179.9491360513359</v>
      </c>
      <c r="AB192">
        <f t="shared" si="44"/>
        <v>7145.7458555357507</v>
      </c>
      <c r="AC192">
        <v>350</v>
      </c>
      <c r="AD192">
        <f t="shared" si="43"/>
        <v>16.971146406897407</v>
      </c>
      <c r="AJ192">
        <f t="shared" si="47"/>
        <v>5827</v>
      </c>
      <c r="AK192">
        <v>353</v>
      </c>
      <c r="AM192">
        <f t="shared" ref="AM192:AM216" si="48">AM191-AN191</f>
        <v>8140.0999999999985</v>
      </c>
      <c r="AN192">
        <v>350</v>
      </c>
      <c r="AP192">
        <f t="shared" si="38"/>
        <v>464.01336529801137</v>
      </c>
      <c r="AQ192">
        <v>404.84</v>
      </c>
      <c r="AR192">
        <f t="shared" si="39"/>
        <v>1.465508878732886</v>
      </c>
    </row>
    <row r="193" spans="1:44" x14ac:dyDescent="0.25">
      <c r="A193" s="5">
        <v>46235</v>
      </c>
      <c r="I193">
        <f t="shared" si="37"/>
        <v>62889.661131307243</v>
      </c>
      <c r="J193">
        <v>513.79999999999995</v>
      </c>
      <c r="K193">
        <f t="shared" si="36"/>
        <v>70.750868772720651</v>
      </c>
      <c r="M193">
        <f t="shared" si="46"/>
        <v>49719.199979271536</v>
      </c>
      <c r="N193">
        <v>237.35</v>
      </c>
      <c r="O193">
        <f t="shared" si="45"/>
        <v>70.435533303968015</v>
      </c>
      <c r="T193">
        <f t="shared" si="40"/>
        <v>23068.37953649956</v>
      </c>
      <c r="U193">
        <v>350</v>
      </c>
      <c r="V193">
        <f t="shared" si="41"/>
        <v>20.761541582849606</v>
      </c>
      <c r="X193">
        <f t="shared" si="31"/>
        <v>142489.957649021</v>
      </c>
      <c r="Y193">
        <f t="shared" si="32"/>
        <v>1451.15</v>
      </c>
      <c r="Z193">
        <f t="shared" si="33"/>
        <v>178.12814653915208</v>
      </c>
      <c r="AB193">
        <f t="shared" si="44"/>
        <v>6812.7170019426485</v>
      </c>
      <c r="AC193">
        <v>350</v>
      </c>
      <c r="AD193">
        <f t="shared" si="43"/>
        <v>16.180202879613791</v>
      </c>
      <c r="AJ193">
        <f t="shared" si="47"/>
        <v>5474</v>
      </c>
      <c r="AK193">
        <v>354</v>
      </c>
      <c r="AM193">
        <f t="shared" si="48"/>
        <v>7790.0999999999985</v>
      </c>
      <c r="AN193">
        <v>350</v>
      </c>
      <c r="AP193">
        <f t="shared" si="38"/>
        <v>60.638874176744274</v>
      </c>
      <c r="AQ193">
        <v>404.84</v>
      </c>
      <c r="AR193">
        <f t="shared" si="39"/>
        <v>0.19151777760821734</v>
      </c>
    </row>
    <row r="194" spans="1:44" x14ac:dyDescent="0.25">
      <c r="A194" s="5">
        <v>46266</v>
      </c>
      <c r="I194">
        <f t="shared" si="37"/>
        <v>62446.612000079964</v>
      </c>
      <c r="J194">
        <v>513.79999999999995</v>
      </c>
      <c r="K194">
        <f t="shared" si="36"/>
        <v>70.252438500089966</v>
      </c>
      <c r="M194">
        <f t="shared" si="46"/>
        <v>49552.285512575509</v>
      </c>
      <c r="N194">
        <v>237.35</v>
      </c>
      <c r="O194">
        <f t="shared" si="45"/>
        <v>70.199071142815313</v>
      </c>
      <c r="T194">
        <f t="shared" si="40"/>
        <v>22739.141078082412</v>
      </c>
      <c r="U194">
        <v>350</v>
      </c>
      <c r="V194">
        <f t="shared" si="41"/>
        <v>20.46522697027417</v>
      </c>
      <c r="X194">
        <f t="shared" si="31"/>
        <v>141216.93579556013</v>
      </c>
      <c r="Y194">
        <f t="shared" si="32"/>
        <v>1451.15</v>
      </c>
      <c r="Z194">
        <f t="shared" si="33"/>
        <v>176.30411747463233</v>
      </c>
      <c r="AB194">
        <f t="shared" si="44"/>
        <v>6478.8972048222622</v>
      </c>
      <c r="AC194">
        <v>350</v>
      </c>
      <c r="AD194">
        <f t="shared" si="43"/>
        <v>15.387380861452874</v>
      </c>
      <c r="AJ194">
        <f t="shared" si="47"/>
        <v>5120</v>
      </c>
      <c r="AK194">
        <v>355</v>
      </c>
      <c r="AM194">
        <f t="shared" si="48"/>
        <v>7440.0999999999985</v>
      </c>
      <c r="AN194">
        <v>350</v>
      </c>
    </row>
    <row r="195" spans="1:44" x14ac:dyDescent="0.25">
      <c r="A195" s="5">
        <v>46296</v>
      </c>
      <c r="I195">
        <f t="shared" si="37"/>
        <v>62003.064438580048</v>
      </c>
      <c r="J195">
        <v>513.79999999999995</v>
      </c>
      <c r="K195">
        <f t="shared" si="36"/>
        <v>69.753447493402561</v>
      </c>
      <c r="M195">
        <f t="shared" si="46"/>
        <v>49385.134583718325</v>
      </c>
      <c r="N195">
        <v>237.35</v>
      </c>
      <c r="O195">
        <f t="shared" si="45"/>
        <v>69.962273993600959</v>
      </c>
      <c r="T195">
        <f t="shared" si="40"/>
        <v>22409.606305052686</v>
      </c>
      <c r="U195">
        <v>350</v>
      </c>
      <c r="V195">
        <f t="shared" si="41"/>
        <v>20.168645674547417</v>
      </c>
      <c r="X195">
        <f t="shared" si="31"/>
        <v>139942.08991303478</v>
      </c>
      <c r="Y195">
        <f t="shared" si="32"/>
        <v>1451.15</v>
      </c>
      <c r="Z195">
        <f t="shared" si="33"/>
        <v>174.47704305254976</v>
      </c>
      <c r="AB195">
        <f t="shared" si="44"/>
        <v>6144.2845856837148</v>
      </c>
      <c r="AC195">
        <v>350</v>
      </c>
      <c r="AD195">
        <f t="shared" si="43"/>
        <v>14.592675890998825</v>
      </c>
      <c r="AJ195">
        <f t="shared" si="47"/>
        <v>4765</v>
      </c>
      <c r="AK195">
        <v>356</v>
      </c>
      <c r="AM195">
        <f t="shared" si="48"/>
        <v>7090.0999999999985</v>
      </c>
      <c r="AN195">
        <v>350</v>
      </c>
    </row>
    <row r="196" spans="1:44" x14ac:dyDescent="0.25">
      <c r="A196" s="5">
        <v>46327</v>
      </c>
      <c r="I196">
        <f t="shared" si="37"/>
        <v>61559.017886073445</v>
      </c>
      <c r="J196">
        <v>513.79999999999995</v>
      </c>
      <c r="K196">
        <f t="shared" si="36"/>
        <v>69.253895121832628</v>
      </c>
      <c r="M196">
        <f t="shared" si="46"/>
        <v>49217.746857711929</v>
      </c>
      <c r="N196">
        <v>237.35</v>
      </c>
      <c r="O196">
        <f t="shared" si="45"/>
        <v>69.725141381758561</v>
      </c>
      <c r="T196">
        <f t="shared" si="40"/>
        <v>22079.774950727235</v>
      </c>
      <c r="U196">
        <v>350</v>
      </c>
      <c r="V196">
        <f t="shared" si="41"/>
        <v>19.871797455654512</v>
      </c>
      <c r="X196">
        <f t="shared" si="31"/>
        <v>138665.41695608731</v>
      </c>
      <c r="Y196">
        <f t="shared" si="32"/>
        <v>1451.15</v>
      </c>
      <c r="Z196">
        <f t="shared" si="33"/>
        <v>172.64691745548566</v>
      </c>
      <c r="AB196">
        <f t="shared" si="44"/>
        <v>5808.8772615747139</v>
      </c>
      <c r="AC196">
        <v>350</v>
      </c>
      <c r="AD196">
        <f t="shared" si="43"/>
        <v>13.796083496239946</v>
      </c>
      <c r="AJ196">
        <f t="shared" si="47"/>
        <v>4409</v>
      </c>
      <c r="AK196">
        <v>357</v>
      </c>
      <c r="AM196">
        <f t="shared" si="48"/>
        <v>6740.0999999999985</v>
      </c>
      <c r="AN196">
        <v>350</v>
      </c>
    </row>
    <row r="197" spans="1:44" x14ac:dyDescent="0.25">
      <c r="A197" s="5">
        <v>46357</v>
      </c>
      <c r="I197">
        <f t="shared" si="37"/>
        <v>61114.471781195272</v>
      </c>
      <c r="J197">
        <v>513.79999999999995</v>
      </c>
      <c r="K197">
        <f t="shared" si="36"/>
        <v>68.75378075384468</v>
      </c>
      <c r="M197">
        <f t="shared" si="46"/>
        <v>49050.121999093688</v>
      </c>
      <c r="N197">
        <v>237.35</v>
      </c>
      <c r="O197">
        <f t="shared" si="45"/>
        <v>69.487672832049398</v>
      </c>
      <c r="T197">
        <f t="shared" si="40"/>
        <v>21749.646748182888</v>
      </c>
      <c r="U197">
        <v>350</v>
      </c>
      <c r="V197">
        <f t="shared" si="41"/>
        <v>19.574682073364599</v>
      </c>
      <c r="X197">
        <f t="shared" si="31"/>
        <v>137386.91387354277</v>
      </c>
      <c r="Y197">
        <f t="shared" si="32"/>
        <v>1451.15</v>
      </c>
      <c r="Z197">
        <f t="shared" si="33"/>
        <v>170.8137348538022</v>
      </c>
      <c r="AB197">
        <f t="shared" si="44"/>
        <v>5472.6733450709535</v>
      </c>
      <c r="AC197">
        <v>350</v>
      </c>
      <c r="AD197">
        <f t="shared" si="43"/>
        <v>12.997599194543515</v>
      </c>
      <c r="AJ197">
        <f t="shared" si="47"/>
        <v>4052</v>
      </c>
      <c r="AK197">
        <v>358</v>
      </c>
      <c r="AM197">
        <f t="shared" si="48"/>
        <v>6390.0999999999985</v>
      </c>
      <c r="AN197">
        <v>350</v>
      </c>
    </row>
    <row r="198" spans="1:44" x14ac:dyDescent="0.25">
      <c r="A198" s="5">
        <v>46388</v>
      </c>
      <c r="I198">
        <f t="shared" si="37"/>
        <v>60669.425561949116</v>
      </c>
      <c r="J198">
        <v>513.79999999999995</v>
      </c>
      <c r="K198">
        <f t="shared" si="36"/>
        <v>68.253103757192761</v>
      </c>
      <c r="M198">
        <f t="shared" si="46"/>
        <v>48882.259671925742</v>
      </c>
      <c r="N198">
        <v>237.35</v>
      </c>
      <c r="O198">
        <f t="shared" si="45"/>
        <v>69.249867868561481</v>
      </c>
      <c r="T198">
        <f t="shared" si="40"/>
        <v>21419.221430256253</v>
      </c>
      <c r="U198">
        <v>350</v>
      </c>
      <c r="V198">
        <f t="shared" si="41"/>
        <v>19.27729928723063</v>
      </c>
      <c r="X198">
        <f t="shared" si="31"/>
        <v>136106.57760839659</v>
      </c>
      <c r="Y198">
        <f t="shared" si="32"/>
        <v>1451.15</v>
      </c>
      <c r="Z198">
        <f t="shared" si="33"/>
        <v>168.97748940561542</v>
      </c>
      <c r="AB198">
        <f t="shared" si="44"/>
        <v>5135.6709442654974</v>
      </c>
      <c r="AC198">
        <v>350</v>
      </c>
      <c r="AD198">
        <f t="shared" si="43"/>
        <v>12.197218492630556</v>
      </c>
      <c r="AJ198">
        <f t="shared" si="47"/>
        <v>3694</v>
      </c>
      <c r="AK198">
        <v>359</v>
      </c>
      <c r="AM198">
        <f t="shared" si="48"/>
        <v>6040.0999999999985</v>
      </c>
      <c r="AN198">
        <v>350</v>
      </c>
    </row>
    <row r="199" spans="1:44" x14ac:dyDescent="0.25">
      <c r="A199" s="5">
        <v>46419</v>
      </c>
      <c r="I199">
        <f t="shared" si="37"/>
        <v>60223.878665706303</v>
      </c>
      <c r="J199">
        <v>513.79999999999995</v>
      </c>
      <c r="K199">
        <f t="shared" si="36"/>
        <v>67.751863498919604</v>
      </c>
      <c r="M199">
        <f t="shared" si="46"/>
        <v>48714.159539794302</v>
      </c>
      <c r="N199">
        <v>237.35</v>
      </c>
      <c r="O199">
        <f t="shared" si="45"/>
        <v>69.0117260147086</v>
      </c>
      <c r="T199">
        <f t="shared" si="40"/>
        <v>21088.498729543484</v>
      </c>
      <c r="U199">
        <v>350</v>
      </c>
      <c r="V199">
        <f t="shared" si="41"/>
        <v>18.979648856589137</v>
      </c>
      <c r="X199">
        <f t="shared" ref="X199:X262" si="49">M199+B199+F199+T199+I199+AB199+AF199</f>
        <v>134824.40509780223</v>
      </c>
      <c r="Y199">
        <f t="shared" ref="Y199:Y262" si="50">N199+C199+G199+U199+J199+AC199+AG199</f>
        <v>1451.15</v>
      </c>
      <c r="Z199">
        <f t="shared" ref="Z199:Z262" si="51">O199+D199+H199+V199+K199+AD199+AH199</f>
        <v>167.13817525676791</v>
      </c>
      <c r="AB199">
        <f t="shared" si="44"/>
        <v>4797.8681627581282</v>
      </c>
      <c r="AC199">
        <v>350</v>
      </c>
      <c r="AD199">
        <f t="shared" si="43"/>
        <v>11.394936886550555</v>
      </c>
      <c r="AJ199">
        <f t="shared" si="47"/>
        <v>3335</v>
      </c>
      <c r="AK199">
        <v>360</v>
      </c>
      <c r="AM199">
        <f t="shared" si="48"/>
        <v>5690.0999999999985</v>
      </c>
      <c r="AN199">
        <v>350</v>
      </c>
    </row>
    <row r="200" spans="1:44" x14ac:dyDescent="0.25">
      <c r="A200" s="5">
        <v>46447</v>
      </c>
      <c r="I200">
        <f t="shared" si="37"/>
        <v>59777.830529205217</v>
      </c>
      <c r="J200">
        <v>513.79999999999995</v>
      </c>
      <c r="K200">
        <f t="shared" si="36"/>
        <v>67.250059345355879</v>
      </c>
      <c r="M200">
        <f t="shared" si="46"/>
        <v>48545.821265809012</v>
      </c>
      <c r="N200">
        <v>237.35</v>
      </c>
      <c r="O200">
        <f t="shared" si="45"/>
        <v>68.773246793229433</v>
      </c>
      <c r="T200">
        <f t="shared" si="40"/>
        <v>20757.478378400072</v>
      </c>
      <c r="U200">
        <v>350</v>
      </c>
      <c r="V200">
        <f t="shared" si="41"/>
        <v>18.681730540560064</v>
      </c>
      <c r="X200">
        <f t="shared" si="49"/>
        <v>133540.39327305899</v>
      </c>
      <c r="Y200">
        <f t="shared" si="50"/>
        <v>1451.15</v>
      </c>
      <c r="Z200">
        <f t="shared" si="51"/>
        <v>165.29578654080152</v>
      </c>
      <c r="AB200">
        <f t="shared" si="44"/>
        <v>4459.2630996446787</v>
      </c>
      <c r="AC200">
        <v>350</v>
      </c>
      <c r="AD200">
        <f t="shared" si="43"/>
        <v>10.590749861656112</v>
      </c>
      <c r="AJ200">
        <f t="shared" si="47"/>
        <v>2975</v>
      </c>
      <c r="AK200">
        <v>361</v>
      </c>
      <c r="AM200">
        <f t="shared" si="48"/>
        <v>5340.0999999999985</v>
      </c>
      <c r="AN200">
        <v>350</v>
      </c>
    </row>
    <row r="201" spans="1:44" x14ac:dyDescent="0.25">
      <c r="A201" s="5">
        <v>46478</v>
      </c>
      <c r="I201">
        <f t="shared" si="37"/>
        <v>59331.280588550573</v>
      </c>
      <c r="J201">
        <v>513.79999999999995</v>
      </c>
      <c r="K201">
        <f t="shared" si="36"/>
        <v>66.747690662119396</v>
      </c>
      <c r="M201">
        <f t="shared" si="46"/>
        <v>48377.244512602243</v>
      </c>
      <c r="N201">
        <v>237.35</v>
      </c>
      <c r="O201">
        <f t="shared" si="45"/>
        <v>68.534429726186517</v>
      </c>
      <c r="T201">
        <f t="shared" si="40"/>
        <v>20426.160108940632</v>
      </c>
      <c r="U201">
        <v>350</v>
      </c>
      <c r="V201">
        <f t="shared" si="41"/>
        <v>18.383544098046571</v>
      </c>
      <c r="X201">
        <f t="shared" si="49"/>
        <v>132254.53905959977</v>
      </c>
      <c r="Y201">
        <f t="shared" si="50"/>
        <v>1451.15</v>
      </c>
      <c r="Z201">
        <f t="shared" si="51"/>
        <v>163.45031737893004</v>
      </c>
      <c r="AB201">
        <f t="shared" si="44"/>
        <v>4119.8538495063349</v>
      </c>
      <c r="AC201">
        <v>350</v>
      </c>
      <c r="AD201">
        <f t="shared" si="43"/>
        <v>9.7846528925775456</v>
      </c>
      <c r="AJ201">
        <f t="shared" si="47"/>
        <v>2614</v>
      </c>
      <c r="AK201">
        <v>362</v>
      </c>
      <c r="AM201">
        <f t="shared" si="48"/>
        <v>4990.0999999999985</v>
      </c>
      <c r="AN201">
        <v>350</v>
      </c>
    </row>
    <row r="202" spans="1:44" x14ac:dyDescent="0.25">
      <c r="A202" s="5">
        <v>46508</v>
      </c>
      <c r="I202">
        <f t="shared" si="37"/>
        <v>58884.228279212686</v>
      </c>
      <c r="J202">
        <v>513.79999999999995</v>
      </c>
      <c r="K202">
        <f t="shared" si="36"/>
        <v>66.244756814114282</v>
      </c>
      <c r="M202">
        <f t="shared" si="46"/>
        <v>48208.428942328428</v>
      </c>
      <c r="N202">
        <v>237.35</v>
      </c>
      <c r="O202">
        <f t="shared" si="45"/>
        <v>68.295274334965271</v>
      </c>
      <c r="T202">
        <f t="shared" si="40"/>
        <v>20094.54365303868</v>
      </c>
      <c r="U202">
        <v>350</v>
      </c>
      <c r="V202">
        <f t="shared" si="41"/>
        <v>18.085089287734814</v>
      </c>
      <c r="X202">
        <f t="shared" si="49"/>
        <v>130966.83937697872</v>
      </c>
      <c r="Y202">
        <f t="shared" si="50"/>
        <v>1451.15</v>
      </c>
      <c r="Z202">
        <f t="shared" si="51"/>
        <v>161.60176188001179</v>
      </c>
      <c r="AB202">
        <f t="shared" si="44"/>
        <v>3779.6385023989124</v>
      </c>
      <c r="AC202">
        <v>350</v>
      </c>
      <c r="AD202">
        <f t="shared" si="43"/>
        <v>8.9766414431974173</v>
      </c>
      <c r="AJ202">
        <f t="shared" si="47"/>
        <v>2252</v>
      </c>
      <c r="AK202">
        <v>363</v>
      </c>
      <c r="AM202">
        <f t="shared" si="48"/>
        <v>4640.0999999999985</v>
      </c>
      <c r="AN202">
        <v>350</v>
      </c>
    </row>
    <row r="203" spans="1:44" x14ac:dyDescent="0.25">
      <c r="A203" s="5">
        <v>46539</v>
      </c>
      <c r="I203">
        <f t="shared" si="37"/>
        <v>58436.673036026797</v>
      </c>
      <c r="J203">
        <v>513.79999999999995</v>
      </c>
      <c r="K203">
        <f t="shared" si="36"/>
        <v>65.741257165530158</v>
      </c>
      <c r="M203">
        <f t="shared" si="46"/>
        <v>48039.374216663397</v>
      </c>
      <c r="N203">
        <v>237.35</v>
      </c>
      <c r="O203">
        <f t="shared" si="45"/>
        <v>68.055780140273143</v>
      </c>
      <c r="T203">
        <f t="shared" si="40"/>
        <v>19762.628742326415</v>
      </c>
      <c r="U203">
        <v>350</v>
      </c>
      <c r="V203">
        <f t="shared" si="41"/>
        <v>17.786365868093775</v>
      </c>
      <c r="X203">
        <f t="shared" si="49"/>
        <v>129677.29113885872</v>
      </c>
      <c r="Y203">
        <f t="shared" si="50"/>
        <v>1451.15</v>
      </c>
      <c r="Z203">
        <f t="shared" si="51"/>
        <v>159.75011414052207</v>
      </c>
      <c r="AB203">
        <f t="shared" si="44"/>
        <v>3438.6151438421098</v>
      </c>
      <c r="AC203">
        <v>350</v>
      </c>
      <c r="AD203">
        <f t="shared" si="43"/>
        <v>8.1667109666250113</v>
      </c>
      <c r="AJ203">
        <f t="shared" si="47"/>
        <v>1889</v>
      </c>
      <c r="AK203">
        <v>364</v>
      </c>
      <c r="AM203">
        <f t="shared" si="48"/>
        <v>4290.0999999999985</v>
      </c>
      <c r="AN203">
        <v>350</v>
      </c>
    </row>
    <row r="204" spans="1:44" x14ac:dyDescent="0.25">
      <c r="A204" s="5">
        <v>46569</v>
      </c>
      <c r="I204">
        <f t="shared" si="37"/>
        <v>57988.614293192324</v>
      </c>
      <c r="J204">
        <v>513.79999999999995</v>
      </c>
      <c r="K204">
        <f t="shared" si="36"/>
        <v>65.237191079841381</v>
      </c>
      <c r="M204">
        <f t="shared" si="46"/>
        <v>47870.079996803674</v>
      </c>
      <c r="N204">
        <v>237.35</v>
      </c>
      <c r="O204">
        <f t="shared" si="45"/>
        <v>67.815946662138543</v>
      </c>
      <c r="T204">
        <f t="shared" si="40"/>
        <v>19430.415108194509</v>
      </c>
      <c r="U204">
        <v>350</v>
      </c>
      <c r="V204">
        <f t="shared" si="41"/>
        <v>17.487373597375058</v>
      </c>
      <c r="X204">
        <f t="shared" si="49"/>
        <v>128385.89125299924</v>
      </c>
      <c r="Y204">
        <f t="shared" si="50"/>
        <v>1451.15</v>
      </c>
      <c r="Z204">
        <f t="shared" si="51"/>
        <v>157.89536824452571</v>
      </c>
      <c r="AB204">
        <f t="shared" si="44"/>
        <v>3096.7818548087348</v>
      </c>
      <c r="AC204">
        <v>350</v>
      </c>
      <c r="AD204">
        <f t="shared" si="43"/>
        <v>7.3548569051707462</v>
      </c>
      <c r="AJ204">
        <f t="shared" si="47"/>
        <v>1525</v>
      </c>
      <c r="AK204">
        <v>365</v>
      </c>
      <c r="AM204">
        <f t="shared" si="48"/>
        <v>3940.0999999999985</v>
      </c>
      <c r="AN204">
        <v>350</v>
      </c>
    </row>
    <row r="205" spans="1:44" x14ac:dyDescent="0.25">
      <c r="A205" s="5">
        <v>46600</v>
      </c>
      <c r="I205">
        <f t="shared" si="37"/>
        <v>57540.05148427216</v>
      </c>
      <c r="J205">
        <v>513.79999999999995</v>
      </c>
      <c r="K205">
        <f t="shared" si="36"/>
        <v>64.732557919806183</v>
      </c>
      <c r="M205">
        <f t="shared" si="46"/>
        <v>47700.545943465811</v>
      </c>
      <c r="N205">
        <v>237.35</v>
      </c>
      <c r="O205">
        <f t="shared" si="45"/>
        <v>67.575773419909908</v>
      </c>
      <c r="T205">
        <f t="shared" ref="T205:T236" si="52">T204-U204+V204</f>
        <v>19097.902481791883</v>
      </c>
      <c r="U205">
        <v>350</v>
      </c>
      <c r="V205">
        <f t="shared" ref="V205:V236" si="53">T205*1.08/100/12</f>
        <v>17.188112233612696</v>
      </c>
      <c r="X205">
        <f t="shared" si="49"/>
        <v>127092.63662124376</v>
      </c>
      <c r="Y205">
        <f t="shared" si="50"/>
        <v>1451.15</v>
      </c>
      <c r="Z205">
        <f t="shared" si="51"/>
        <v>156.03751826364933</v>
      </c>
      <c r="AB205">
        <f t="shared" si="44"/>
        <v>2754.1367117139057</v>
      </c>
      <c r="AC205">
        <v>350</v>
      </c>
      <c r="AD205">
        <f t="shared" si="43"/>
        <v>6.5410746903205261</v>
      </c>
      <c r="AJ205">
        <f t="shared" ref="AJ205:AJ216" si="54">AJ204-AK204</f>
        <v>1160</v>
      </c>
      <c r="AK205">
        <v>366</v>
      </c>
      <c r="AM205">
        <f t="shared" si="48"/>
        <v>3590.0999999999985</v>
      </c>
      <c r="AN205">
        <v>350</v>
      </c>
    </row>
    <row r="206" spans="1:44" x14ac:dyDescent="0.25">
      <c r="A206" s="5">
        <v>46631</v>
      </c>
      <c r="I206">
        <f t="shared" si="37"/>
        <v>57090.984042191965</v>
      </c>
      <c r="J206">
        <v>513.79999999999995</v>
      </c>
      <c r="K206">
        <f t="shared" si="36"/>
        <v>64.227357047465958</v>
      </c>
      <c r="M206">
        <f t="shared" si="46"/>
        <v>47530.77171688572</v>
      </c>
      <c r="N206">
        <v>237.35</v>
      </c>
      <c r="O206">
        <f t="shared" si="45"/>
        <v>67.335259932254772</v>
      </c>
      <c r="T206">
        <f t="shared" si="52"/>
        <v>18765.090594025496</v>
      </c>
      <c r="U206">
        <v>350</v>
      </c>
      <c r="V206">
        <f t="shared" si="53"/>
        <v>16.888581534622947</v>
      </c>
      <c r="X206">
        <f t="shared" si="49"/>
        <v>125797.5241395074</v>
      </c>
      <c r="Y206">
        <f t="shared" si="50"/>
        <v>1451.15</v>
      </c>
      <c r="Z206">
        <f t="shared" si="51"/>
        <v>154.1765582570537</v>
      </c>
      <c r="AB206">
        <f t="shared" si="44"/>
        <v>2410.677786404226</v>
      </c>
      <c r="AC206">
        <v>350</v>
      </c>
      <c r="AD206">
        <f t="shared" si="43"/>
        <v>5.7253597427100367</v>
      </c>
      <c r="AJ206">
        <f t="shared" si="54"/>
        <v>794</v>
      </c>
      <c r="AK206">
        <v>367</v>
      </c>
      <c r="AM206">
        <f t="shared" si="48"/>
        <v>3240.0999999999985</v>
      </c>
      <c r="AN206">
        <v>350</v>
      </c>
    </row>
    <row r="207" spans="1:44" x14ac:dyDescent="0.25">
      <c r="A207" s="5">
        <v>46661</v>
      </c>
      <c r="I207">
        <f t="shared" si="37"/>
        <v>56641.411399239427</v>
      </c>
      <c r="J207">
        <v>513.79999999999995</v>
      </c>
      <c r="K207">
        <f t="shared" si="36"/>
        <v>63.721587824144365</v>
      </c>
      <c r="M207">
        <f t="shared" si="46"/>
        <v>47360.756976817975</v>
      </c>
      <c r="N207">
        <v>237.35</v>
      </c>
      <c r="O207">
        <f t="shared" si="45"/>
        <v>67.094405717158807</v>
      </c>
      <c r="T207">
        <f t="shared" si="52"/>
        <v>18431.979175560118</v>
      </c>
      <c r="U207">
        <v>350</v>
      </c>
      <c r="V207">
        <f t="shared" si="53"/>
        <v>16.588781258004108</v>
      </c>
      <c r="X207">
        <f t="shared" si="49"/>
        <v>124500.55069776445</v>
      </c>
      <c r="Y207">
        <f t="shared" si="50"/>
        <v>1451.15</v>
      </c>
      <c r="Z207">
        <f t="shared" si="51"/>
        <v>152.31248227140625</v>
      </c>
      <c r="AB207">
        <f t="shared" si="44"/>
        <v>2066.4031461469363</v>
      </c>
      <c r="AC207">
        <v>350</v>
      </c>
      <c r="AD207">
        <f t="shared" si="43"/>
        <v>4.9077074720989735</v>
      </c>
      <c r="AJ207">
        <f t="shared" si="54"/>
        <v>427</v>
      </c>
      <c r="AK207">
        <v>368</v>
      </c>
      <c r="AM207">
        <f t="shared" si="48"/>
        <v>2890.0999999999985</v>
      </c>
      <c r="AN207">
        <v>350</v>
      </c>
    </row>
    <row r="208" spans="1:44" x14ac:dyDescent="0.25">
      <c r="A208" s="5">
        <v>46692</v>
      </c>
      <c r="I208">
        <f t="shared" si="37"/>
        <v>56191.332987063572</v>
      </c>
      <c r="J208">
        <v>513.79999999999995</v>
      </c>
      <c r="K208">
        <f t="shared" si="36"/>
        <v>63.21524961044652</v>
      </c>
      <c r="M208">
        <f t="shared" si="46"/>
        <v>47190.501382535134</v>
      </c>
      <c r="N208">
        <v>237.35</v>
      </c>
      <c r="O208">
        <f t="shared" si="45"/>
        <v>66.853210291924782</v>
      </c>
      <c r="T208">
        <f t="shared" si="52"/>
        <v>18098.567956818122</v>
      </c>
      <c r="U208">
        <v>350</v>
      </c>
      <c r="V208">
        <f t="shared" si="53"/>
        <v>16.288711161136309</v>
      </c>
      <c r="X208">
        <f t="shared" si="49"/>
        <v>123201.71318003588</v>
      </c>
      <c r="Y208">
        <f t="shared" si="50"/>
        <v>1451.15</v>
      </c>
      <c r="Z208">
        <f t="shared" si="51"/>
        <v>150.44528434085282</v>
      </c>
      <c r="AB208">
        <f t="shared" si="44"/>
        <v>1721.3108536190352</v>
      </c>
      <c r="AC208">
        <v>350</v>
      </c>
      <c r="AD208">
        <f t="shared" si="43"/>
        <v>4.0881132773452089</v>
      </c>
      <c r="AJ208">
        <f t="shared" si="54"/>
        <v>59</v>
      </c>
      <c r="AK208">
        <v>369</v>
      </c>
      <c r="AM208">
        <f t="shared" si="48"/>
        <v>2540.0999999999985</v>
      </c>
      <c r="AN208">
        <v>350</v>
      </c>
    </row>
    <row r="209" spans="1:40" x14ac:dyDescent="0.25">
      <c r="A209" s="5">
        <v>46722</v>
      </c>
      <c r="I209">
        <f t="shared" si="37"/>
        <v>55740.748236674015</v>
      </c>
      <c r="J209">
        <v>513.79999999999995</v>
      </c>
      <c r="K209">
        <f t="shared" ref="K209:K272" si="55">I209/12*1.35%</f>
        <v>62.708341766258272</v>
      </c>
      <c r="M209">
        <f t="shared" si="46"/>
        <v>47020.004592827063</v>
      </c>
      <c r="N209">
        <v>237.35</v>
      </c>
      <c r="O209">
        <f t="shared" si="45"/>
        <v>66.611673173171681</v>
      </c>
      <c r="T209">
        <f t="shared" si="52"/>
        <v>17764.85666797926</v>
      </c>
      <c r="U209">
        <v>350</v>
      </c>
      <c r="V209">
        <f t="shared" si="53"/>
        <v>15.988371001181335</v>
      </c>
      <c r="X209">
        <f t="shared" si="49"/>
        <v>121901.00846437672</v>
      </c>
      <c r="Y209">
        <f t="shared" si="50"/>
        <v>1451.15</v>
      </c>
      <c r="Z209">
        <f t="shared" si="51"/>
        <v>148.5749584869902</v>
      </c>
      <c r="AB209">
        <f t="shared" si="44"/>
        <v>1375.3989668963804</v>
      </c>
      <c r="AC209">
        <v>350</v>
      </c>
      <c r="AD209">
        <f t="shared" si="43"/>
        <v>3.2665725463789039</v>
      </c>
      <c r="AJ209">
        <f t="shared" si="54"/>
        <v>-310</v>
      </c>
      <c r="AK209">
        <v>370</v>
      </c>
      <c r="AM209">
        <f t="shared" si="48"/>
        <v>2190.0999999999985</v>
      </c>
      <c r="AN209">
        <v>350</v>
      </c>
    </row>
    <row r="210" spans="1:40" x14ac:dyDescent="0.25">
      <c r="A210" s="5">
        <v>46753</v>
      </c>
      <c r="I210">
        <f t="shared" ref="I210:I273" si="56">I209-J209+K209</f>
        <v>55289.65657844027</v>
      </c>
      <c r="J210">
        <v>513.79999999999995</v>
      </c>
      <c r="K210">
        <f t="shared" si="55"/>
        <v>62.200863650745312</v>
      </c>
      <c r="M210">
        <f t="shared" si="46"/>
        <v>46849.266266000239</v>
      </c>
      <c r="N210">
        <v>237.35</v>
      </c>
      <c r="O210">
        <f t="shared" si="45"/>
        <v>66.369793876833683</v>
      </c>
      <c r="T210">
        <f t="shared" si="52"/>
        <v>17430.845038980442</v>
      </c>
      <c r="U210">
        <v>350</v>
      </c>
      <c r="V210">
        <f t="shared" si="53"/>
        <v>15.687760535082397</v>
      </c>
      <c r="X210">
        <f t="shared" si="49"/>
        <v>120598.43342286372</v>
      </c>
      <c r="Y210">
        <f t="shared" si="50"/>
        <v>1451.15</v>
      </c>
      <c r="Z210">
        <f t="shared" si="51"/>
        <v>146.70149871883794</v>
      </c>
      <c r="AB210">
        <f t="shared" si="44"/>
        <v>1028.6655394427594</v>
      </c>
      <c r="AC210">
        <v>350</v>
      </c>
      <c r="AD210">
        <f t="shared" si="43"/>
        <v>2.4430806561765537</v>
      </c>
      <c r="AJ210">
        <f t="shared" si="54"/>
        <v>-680</v>
      </c>
      <c r="AK210">
        <v>371</v>
      </c>
      <c r="AM210">
        <f t="shared" si="48"/>
        <v>1840.0999999999985</v>
      </c>
      <c r="AN210">
        <v>350</v>
      </c>
    </row>
    <row r="211" spans="1:40" x14ac:dyDescent="0.25">
      <c r="A211" s="5">
        <v>46784</v>
      </c>
      <c r="I211">
        <f t="shared" si="56"/>
        <v>54838.057442091012</v>
      </c>
      <c r="J211">
        <v>513.79999999999995</v>
      </c>
      <c r="K211">
        <f t="shared" si="55"/>
        <v>61.692814622352401</v>
      </c>
      <c r="M211">
        <f t="shared" si="46"/>
        <v>46678.286059877071</v>
      </c>
      <c r="N211">
        <v>237.35</v>
      </c>
      <c r="O211">
        <f t="shared" si="45"/>
        <v>66.127571918159191</v>
      </c>
      <c r="T211">
        <f t="shared" si="52"/>
        <v>17096.532799515524</v>
      </c>
      <c r="U211">
        <v>350</v>
      </c>
      <c r="V211">
        <f t="shared" si="53"/>
        <v>15.386879519563971</v>
      </c>
      <c r="X211">
        <f t="shared" si="49"/>
        <v>119293.98492158254</v>
      </c>
      <c r="Y211">
        <f t="shared" si="50"/>
        <v>1451.15</v>
      </c>
      <c r="Z211">
        <f t="shared" si="51"/>
        <v>144.82489903281055</v>
      </c>
      <c r="AB211">
        <f t="shared" si="44"/>
        <v>681.10862009893594</v>
      </c>
      <c r="AC211">
        <v>350</v>
      </c>
      <c r="AD211">
        <f t="shared" si="43"/>
        <v>1.6176329727349728</v>
      </c>
      <c r="AJ211">
        <f t="shared" si="54"/>
        <v>-1051</v>
      </c>
      <c r="AK211">
        <v>372</v>
      </c>
      <c r="AM211">
        <f t="shared" si="48"/>
        <v>1490.0999999999985</v>
      </c>
      <c r="AN211">
        <v>350</v>
      </c>
    </row>
    <row r="212" spans="1:40" x14ac:dyDescent="0.25">
      <c r="A212" s="5">
        <v>46813</v>
      </c>
      <c r="I212">
        <f t="shared" si="56"/>
        <v>54385.95025671336</v>
      </c>
      <c r="J212">
        <v>513.79999999999995</v>
      </c>
      <c r="K212">
        <f t="shared" si="55"/>
        <v>61.184194038802538</v>
      </c>
      <c r="M212">
        <f t="shared" si="46"/>
        <v>46507.06363179523</v>
      </c>
      <c r="N212">
        <v>237.35</v>
      </c>
      <c r="O212">
        <f t="shared" si="45"/>
        <v>65.885006811709914</v>
      </c>
      <c r="T212">
        <f t="shared" si="52"/>
        <v>16761.919679035087</v>
      </c>
      <c r="U212">
        <v>350</v>
      </c>
      <c r="V212">
        <f t="shared" si="53"/>
        <v>15.085727711131581</v>
      </c>
      <c r="X212">
        <f t="shared" si="49"/>
        <v>117987.65982061534</v>
      </c>
      <c r="Y212">
        <f t="shared" si="50"/>
        <v>1451.15</v>
      </c>
      <c r="Z212">
        <f t="shared" si="51"/>
        <v>142.94515341268925</v>
      </c>
      <c r="AB212">
        <f t="shared" si="44"/>
        <v>332.7262530716709</v>
      </c>
      <c r="AC212">
        <v>350</v>
      </c>
      <c r="AD212">
        <f t="shared" si="43"/>
        <v>0.79022485104521845</v>
      </c>
      <c r="AJ212">
        <f t="shared" si="54"/>
        <v>-1423</v>
      </c>
      <c r="AK212">
        <v>373</v>
      </c>
      <c r="AM212">
        <f t="shared" si="48"/>
        <v>1140.0999999999985</v>
      </c>
      <c r="AN212">
        <v>350</v>
      </c>
    </row>
    <row r="213" spans="1:40" x14ac:dyDescent="0.25">
      <c r="A213" s="5">
        <v>46844</v>
      </c>
      <c r="I213">
        <f t="shared" si="56"/>
        <v>53933.334450752162</v>
      </c>
      <c r="J213">
        <v>513.79999999999995</v>
      </c>
      <c r="K213">
        <f t="shared" si="55"/>
        <v>60.675001257096191</v>
      </c>
      <c r="M213">
        <f t="shared" si="46"/>
        <v>46335.598638606942</v>
      </c>
      <c r="N213">
        <v>237.35</v>
      </c>
      <c r="O213">
        <f t="shared" si="45"/>
        <v>65.64209807135984</v>
      </c>
      <c r="T213">
        <f t="shared" si="52"/>
        <v>16427.005406746219</v>
      </c>
      <c r="U213">
        <v>350</v>
      </c>
      <c r="V213">
        <f t="shared" si="53"/>
        <v>14.784304866071599</v>
      </c>
      <c r="X213">
        <f t="shared" si="49"/>
        <v>116695.93849610531</v>
      </c>
      <c r="Y213">
        <f t="shared" si="50"/>
        <v>1101.1500000000001</v>
      </c>
      <c r="Z213">
        <f t="shared" si="51"/>
        <v>141.10140419452762</v>
      </c>
      <c r="AJ213">
        <f t="shared" si="54"/>
        <v>-1796</v>
      </c>
      <c r="AK213">
        <v>374</v>
      </c>
      <c r="AM213">
        <f t="shared" si="48"/>
        <v>790.09999999999854</v>
      </c>
      <c r="AN213">
        <v>350</v>
      </c>
    </row>
    <row r="214" spans="1:40" x14ac:dyDescent="0.25">
      <c r="A214" s="5">
        <v>46874</v>
      </c>
      <c r="I214">
        <f t="shared" si="56"/>
        <v>53480.209452009258</v>
      </c>
      <c r="J214">
        <v>513.79999999999995</v>
      </c>
      <c r="K214">
        <f t="shared" si="55"/>
        <v>60.16523563351042</v>
      </c>
      <c r="M214">
        <f t="shared" si="46"/>
        <v>46163.890736678302</v>
      </c>
      <c r="N214">
        <v>237.35</v>
      </c>
      <c r="O214">
        <f t="shared" si="45"/>
        <v>65.398845210294269</v>
      </c>
      <c r="T214">
        <f t="shared" si="52"/>
        <v>16091.789711612291</v>
      </c>
      <c r="U214">
        <v>350</v>
      </c>
      <c r="V214">
        <f t="shared" si="53"/>
        <v>14.482610740451065</v>
      </c>
      <c r="X214">
        <f t="shared" si="49"/>
        <v>115735.88990029985</v>
      </c>
      <c r="Y214">
        <f t="shared" si="50"/>
        <v>1101.1500000000001</v>
      </c>
      <c r="Z214">
        <f t="shared" si="51"/>
        <v>140.04669158425577</v>
      </c>
      <c r="AJ214">
        <f t="shared" si="54"/>
        <v>-2170</v>
      </c>
      <c r="AK214">
        <v>375</v>
      </c>
      <c r="AM214">
        <f t="shared" si="48"/>
        <v>440.09999999999854</v>
      </c>
      <c r="AN214">
        <v>350</v>
      </c>
    </row>
    <row r="215" spans="1:40" x14ac:dyDescent="0.25">
      <c r="A215" s="5">
        <v>46905</v>
      </c>
      <c r="I215">
        <f t="shared" si="56"/>
        <v>53026.574687642766</v>
      </c>
      <c r="J215">
        <v>513.79999999999995</v>
      </c>
      <c r="K215">
        <f t="shared" si="55"/>
        <v>59.654896523598111</v>
      </c>
      <c r="M215">
        <f t="shared" si="46"/>
        <v>45991.939581888597</v>
      </c>
      <c r="N215">
        <v>237.35</v>
      </c>
      <c r="O215">
        <f t="shared" si="45"/>
        <v>65.15524774100885</v>
      </c>
      <c r="T215">
        <f t="shared" si="52"/>
        <v>15756.272322352743</v>
      </c>
      <c r="U215">
        <v>350</v>
      </c>
      <c r="V215">
        <f t="shared" si="53"/>
        <v>14.180645090117467</v>
      </c>
      <c r="X215">
        <f t="shared" si="49"/>
        <v>114774.7865918841</v>
      </c>
      <c r="Y215">
        <f t="shared" si="50"/>
        <v>1101.1500000000001</v>
      </c>
      <c r="Z215">
        <f t="shared" si="51"/>
        <v>138.99078935472443</v>
      </c>
      <c r="AJ215">
        <f t="shared" si="54"/>
        <v>-2545</v>
      </c>
      <c r="AK215">
        <v>376</v>
      </c>
      <c r="AM215">
        <v>90.1</v>
      </c>
      <c r="AN215">
        <v>90.1</v>
      </c>
    </row>
    <row r="216" spans="1:40" x14ac:dyDescent="0.25">
      <c r="A216" s="5">
        <v>46935</v>
      </c>
      <c r="I216">
        <f t="shared" si="56"/>
        <v>52572.429584166362</v>
      </c>
      <c r="J216">
        <v>513.79999999999995</v>
      </c>
      <c r="K216">
        <f t="shared" si="55"/>
        <v>59.143983282187165</v>
      </c>
      <c r="M216">
        <f t="shared" si="46"/>
        <v>45819.744829629606</v>
      </c>
      <c r="N216">
        <v>237.35</v>
      </c>
      <c r="O216">
        <f t="shared" si="45"/>
        <v>64.911305175308613</v>
      </c>
      <c r="T216">
        <f t="shared" si="52"/>
        <v>15420.45296744286</v>
      </c>
      <c r="U216">
        <v>350</v>
      </c>
      <c r="V216">
        <f t="shared" si="53"/>
        <v>13.878407670698573</v>
      </c>
      <c r="X216">
        <f t="shared" si="49"/>
        <v>113812.62738123882</v>
      </c>
      <c r="Y216">
        <f t="shared" si="50"/>
        <v>1101.1500000000001</v>
      </c>
      <c r="Z216">
        <f t="shared" si="51"/>
        <v>137.93369612819436</v>
      </c>
      <c r="AJ216">
        <f t="shared" si="54"/>
        <v>-2921</v>
      </c>
      <c r="AK216">
        <v>377</v>
      </c>
      <c r="AM216">
        <f t="shared" si="48"/>
        <v>0</v>
      </c>
    </row>
    <row r="217" spans="1:40" x14ac:dyDescent="0.25">
      <c r="A217" s="5">
        <v>46966</v>
      </c>
      <c r="I217">
        <f t="shared" si="56"/>
        <v>52117.773567448545</v>
      </c>
      <c r="J217">
        <v>513.79999999999995</v>
      </c>
      <c r="K217">
        <f t="shared" si="55"/>
        <v>58.632495263379624</v>
      </c>
      <c r="M217">
        <f t="shared" si="46"/>
        <v>45647.306134804916</v>
      </c>
      <c r="N217">
        <v>237.35</v>
      </c>
      <c r="O217">
        <f t="shared" si="45"/>
        <v>64.667017024306972</v>
      </c>
      <c r="T217">
        <f t="shared" si="52"/>
        <v>15084.331375113557</v>
      </c>
      <c r="U217">
        <v>350</v>
      </c>
      <c r="V217">
        <f t="shared" si="53"/>
        <v>13.575898237602201</v>
      </c>
      <c r="X217">
        <f t="shared" si="49"/>
        <v>112849.41107736703</v>
      </c>
      <c r="Y217">
        <f t="shared" si="50"/>
        <v>1101.1500000000001</v>
      </c>
      <c r="Z217">
        <f t="shared" si="51"/>
        <v>136.8754105252888</v>
      </c>
    </row>
    <row r="218" spans="1:40" x14ac:dyDescent="0.25">
      <c r="A218" s="5">
        <v>46997</v>
      </c>
      <c r="I218">
        <f t="shared" si="56"/>
        <v>51662.606062711922</v>
      </c>
      <c r="J218">
        <v>513.79999999999995</v>
      </c>
      <c r="K218">
        <f t="shared" si="55"/>
        <v>58.12043182055092</v>
      </c>
      <c r="M218">
        <f t="shared" si="46"/>
        <v>45474.623151829226</v>
      </c>
      <c r="N218">
        <v>237.35</v>
      </c>
      <c r="O218">
        <f t="shared" si="45"/>
        <v>64.422382798424749</v>
      </c>
      <c r="T218">
        <f t="shared" si="52"/>
        <v>14747.90727335116</v>
      </c>
      <c r="U218">
        <v>350</v>
      </c>
      <c r="V218">
        <f t="shared" si="53"/>
        <v>13.273116546016043</v>
      </c>
      <c r="X218">
        <f t="shared" si="49"/>
        <v>111885.13648789231</v>
      </c>
      <c r="Y218">
        <f t="shared" si="50"/>
        <v>1101.1500000000001</v>
      </c>
      <c r="Z218">
        <f t="shared" si="51"/>
        <v>135.8159311649917</v>
      </c>
    </row>
    <row r="219" spans="1:40" x14ac:dyDescent="0.25">
      <c r="A219" s="5">
        <v>47027</v>
      </c>
      <c r="I219">
        <f t="shared" si="56"/>
        <v>51206.926494532468</v>
      </c>
      <c r="J219">
        <v>513.79999999999995</v>
      </c>
      <c r="K219">
        <f t="shared" si="55"/>
        <v>57.607792306349033</v>
      </c>
      <c r="M219">
        <f t="shared" si="46"/>
        <v>45301.695534627652</v>
      </c>
      <c r="N219">
        <v>237.35</v>
      </c>
      <c r="O219">
        <f t="shared" si="45"/>
        <v>64.177402007389176</v>
      </c>
      <c r="T219">
        <f t="shared" si="52"/>
        <v>14411.180389897176</v>
      </c>
      <c r="U219">
        <v>350</v>
      </c>
      <c r="V219">
        <f t="shared" si="53"/>
        <v>12.97006235090746</v>
      </c>
      <c r="X219">
        <f t="shared" si="49"/>
        <v>110919.80241905729</v>
      </c>
      <c r="Y219">
        <f t="shared" si="50"/>
        <v>1101.1500000000001</v>
      </c>
      <c r="Z219">
        <f t="shared" si="51"/>
        <v>134.75525666464566</v>
      </c>
    </row>
    <row r="220" spans="1:40" x14ac:dyDescent="0.25">
      <c r="A220" s="5">
        <v>47058</v>
      </c>
      <c r="I220">
        <f t="shared" si="56"/>
        <v>50750.734286838815</v>
      </c>
      <c r="J220">
        <v>513.79999999999995</v>
      </c>
      <c r="K220">
        <f t="shared" si="55"/>
        <v>57.09457607269367</v>
      </c>
      <c r="M220">
        <f t="shared" si="46"/>
        <v>45128.52293663504</v>
      </c>
      <c r="N220">
        <v>237.35</v>
      </c>
      <c r="O220">
        <f t="shared" si="45"/>
        <v>63.932074160232979</v>
      </c>
      <c r="T220">
        <f t="shared" si="52"/>
        <v>14074.150452248083</v>
      </c>
      <c r="U220">
        <v>350</v>
      </c>
      <c r="V220">
        <f t="shared" si="53"/>
        <v>12.666735407023275</v>
      </c>
      <c r="X220">
        <f t="shared" si="49"/>
        <v>109953.40767572194</v>
      </c>
      <c r="Y220">
        <f t="shared" si="50"/>
        <v>1101.1500000000001</v>
      </c>
      <c r="Z220">
        <f t="shared" si="51"/>
        <v>133.69338563994992</v>
      </c>
    </row>
    <row r="221" spans="1:40" x14ac:dyDescent="0.25">
      <c r="A221" s="5">
        <v>47088</v>
      </c>
      <c r="I221">
        <f t="shared" si="56"/>
        <v>50294.028862911509</v>
      </c>
      <c r="J221">
        <v>513.79999999999995</v>
      </c>
      <c r="K221">
        <f t="shared" si="55"/>
        <v>56.580782470775453</v>
      </c>
      <c r="M221">
        <f t="shared" si="46"/>
        <v>44955.105010795276</v>
      </c>
      <c r="N221">
        <v>237.35</v>
      </c>
      <c r="O221">
        <f t="shared" si="45"/>
        <v>63.686398765293312</v>
      </c>
      <c r="T221">
        <f t="shared" si="52"/>
        <v>13736.817187655106</v>
      </c>
      <c r="U221">
        <v>350</v>
      </c>
      <c r="V221">
        <f t="shared" si="53"/>
        <v>12.363135468889597</v>
      </c>
      <c r="X221">
        <f t="shared" si="49"/>
        <v>108985.95106136189</v>
      </c>
      <c r="Y221">
        <f t="shared" si="50"/>
        <v>1101.1500000000001</v>
      </c>
      <c r="Z221">
        <f t="shared" si="51"/>
        <v>132.63031670495837</v>
      </c>
    </row>
    <row r="222" spans="1:40" x14ac:dyDescent="0.25">
      <c r="A222" s="5">
        <v>47119</v>
      </c>
      <c r="I222">
        <f t="shared" si="56"/>
        <v>49836.80964538228</v>
      </c>
      <c r="J222">
        <v>513.79999999999995</v>
      </c>
      <c r="K222">
        <f t="shared" si="55"/>
        <v>56.066410851055075</v>
      </c>
      <c r="M222">
        <f t="shared" si="46"/>
        <v>44781.441409560568</v>
      </c>
      <c r="N222">
        <v>237.35</v>
      </c>
      <c r="O222">
        <f t="shared" si="45"/>
        <v>63.440375330210806</v>
      </c>
      <c r="T222">
        <f t="shared" si="52"/>
        <v>13399.180323123996</v>
      </c>
      <c r="U222">
        <v>350</v>
      </c>
      <c r="V222">
        <f t="shared" si="53"/>
        <v>12.059262290811596</v>
      </c>
      <c r="X222">
        <f t="shared" si="49"/>
        <v>108017.43137806685</v>
      </c>
      <c r="Y222">
        <f t="shared" si="50"/>
        <v>1101.1500000000001</v>
      </c>
      <c r="Z222">
        <f t="shared" si="51"/>
        <v>131.56604847207748</v>
      </c>
    </row>
    <row r="223" spans="1:40" x14ac:dyDescent="0.25">
      <c r="A223" s="5">
        <v>47150</v>
      </c>
      <c r="I223">
        <f t="shared" si="56"/>
        <v>49379.076056233331</v>
      </c>
      <c r="J223">
        <v>513.79999999999995</v>
      </c>
      <c r="K223">
        <f t="shared" si="55"/>
        <v>55.551460563262509</v>
      </c>
      <c r="M223">
        <f t="shared" si="46"/>
        <v>44607.53178489078</v>
      </c>
      <c r="N223">
        <v>237.35</v>
      </c>
      <c r="O223">
        <f t="shared" si="45"/>
        <v>63.194003361928608</v>
      </c>
      <c r="T223">
        <f t="shared" si="52"/>
        <v>13061.239585414807</v>
      </c>
      <c r="U223">
        <v>350</v>
      </c>
      <c r="V223">
        <f t="shared" si="53"/>
        <v>11.755115626873327</v>
      </c>
      <c r="X223">
        <f t="shared" si="49"/>
        <v>107047.84742653891</v>
      </c>
      <c r="Y223">
        <f t="shared" si="50"/>
        <v>1101.1500000000001</v>
      </c>
      <c r="Z223">
        <f t="shared" si="51"/>
        <v>130.50057955206444</v>
      </c>
    </row>
    <row r="224" spans="1:40" x14ac:dyDescent="0.25">
      <c r="A224" s="5">
        <v>47178</v>
      </c>
      <c r="I224">
        <f t="shared" si="56"/>
        <v>48920.827516796591</v>
      </c>
      <c r="J224">
        <v>513.79999999999995</v>
      </c>
      <c r="K224">
        <f t="shared" si="55"/>
        <v>55.035930956396172</v>
      </c>
      <c r="M224">
        <f t="shared" si="46"/>
        <v>44433.375788252713</v>
      </c>
      <c r="N224">
        <v>237.35</v>
      </c>
      <c r="O224">
        <f t="shared" si="45"/>
        <v>62.947282366691347</v>
      </c>
      <c r="T224">
        <f t="shared" si="52"/>
        <v>12722.99470104168</v>
      </c>
      <c r="U224">
        <v>350</v>
      </c>
      <c r="V224">
        <f t="shared" si="53"/>
        <v>11.450695230937512</v>
      </c>
      <c r="X224">
        <f t="shared" si="49"/>
        <v>106077.19800609098</v>
      </c>
      <c r="Y224">
        <f t="shared" si="50"/>
        <v>1101.1500000000001</v>
      </c>
      <c r="Z224">
        <f t="shared" si="51"/>
        <v>129.43390855402504</v>
      </c>
    </row>
    <row r="225" spans="1:26" x14ac:dyDescent="0.25">
      <c r="A225" s="5">
        <v>47209</v>
      </c>
      <c r="I225">
        <f t="shared" si="56"/>
        <v>48462.063447752982</v>
      </c>
      <c r="J225">
        <v>513.79999999999995</v>
      </c>
      <c r="K225">
        <f t="shared" si="55"/>
        <v>54.519821378722106</v>
      </c>
      <c r="M225">
        <f t="shared" si="46"/>
        <v>44258.97307061941</v>
      </c>
      <c r="N225">
        <v>237.35</v>
      </c>
      <c r="O225">
        <f t="shared" si="45"/>
        <v>62.70021185004417</v>
      </c>
      <c r="T225">
        <f t="shared" si="52"/>
        <v>12384.445396272617</v>
      </c>
      <c r="U225">
        <v>350</v>
      </c>
      <c r="V225">
        <f t="shared" si="53"/>
        <v>11.146000856645356</v>
      </c>
      <c r="X225">
        <f t="shared" si="49"/>
        <v>105105.481914645</v>
      </c>
      <c r="Y225">
        <f t="shared" si="50"/>
        <v>1101.1500000000001</v>
      </c>
      <c r="Z225">
        <f t="shared" si="51"/>
        <v>128.36603408541163</v>
      </c>
    </row>
    <row r="226" spans="1:26" x14ac:dyDescent="0.25">
      <c r="A226" s="5">
        <v>47239</v>
      </c>
      <c r="I226">
        <f t="shared" si="56"/>
        <v>48002.783269131702</v>
      </c>
      <c r="J226">
        <v>513.79999999999995</v>
      </c>
      <c r="K226">
        <f t="shared" si="55"/>
        <v>54.00313117777317</v>
      </c>
      <c r="M226">
        <f t="shared" si="46"/>
        <v>44084.323282469457</v>
      </c>
      <c r="N226">
        <v>237.35</v>
      </c>
      <c r="O226">
        <f t="shared" si="45"/>
        <v>62.452791316831735</v>
      </c>
      <c r="T226">
        <f t="shared" si="52"/>
        <v>12045.591397129261</v>
      </c>
      <c r="U226">
        <v>350</v>
      </c>
      <c r="V226">
        <f t="shared" si="53"/>
        <v>10.841032257416337</v>
      </c>
      <c r="X226">
        <f t="shared" si="49"/>
        <v>104132.69794873042</v>
      </c>
      <c r="Y226">
        <f t="shared" si="50"/>
        <v>1101.1500000000001</v>
      </c>
      <c r="Z226">
        <f t="shared" si="51"/>
        <v>127.29695475202125</v>
      </c>
    </row>
    <row r="227" spans="1:26" x14ac:dyDescent="0.25">
      <c r="A227" s="5">
        <v>47270</v>
      </c>
      <c r="I227">
        <f t="shared" si="56"/>
        <v>47542.98640030947</v>
      </c>
      <c r="J227">
        <v>513.79999999999995</v>
      </c>
      <c r="K227">
        <f t="shared" si="55"/>
        <v>53.485859700348158</v>
      </c>
      <c r="M227">
        <f t="shared" si="46"/>
        <v>43909.426073786293</v>
      </c>
      <c r="N227">
        <v>237.35</v>
      </c>
      <c r="O227">
        <f t="shared" si="45"/>
        <v>62.205020271197256</v>
      </c>
      <c r="T227">
        <f t="shared" si="52"/>
        <v>11706.432429386678</v>
      </c>
      <c r="U227">
        <v>350</v>
      </c>
      <c r="V227">
        <f t="shared" si="53"/>
        <v>10.53578918644801</v>
      </c>
      <c r="X227">
        <f t="shared" si="49"/>
        <v>103158.84490348244</v>
      </c>
      <c r="Y227">
        <f t="shared" si="50"/>
        <v>1101.1500000000001</v>
      </c>
      <c r="Z227">
        <f t="shared" si="51"/>
        <v>126.22666915799343</v>
      </c>
    </row>
    <row r="228" spans="1:26" x14ac:dyDescent="0.25">
      <c r="A228" s="5">
        <v>47300</v>
      </c>
      <c r="I228">
        <f t="shared" si="56"/>
        <v>47082.672260009815</v>
      </c>
      <c r="J228">
        <v>513.79999999999995</v>
      </c>
      <c r="K228">
        <f t="shared" si="55"/>
        <v>52.968006292511049</v>
      </c>
      <c r="M228">
        <f t="shared" si="46"/>
        <v>43734.281094057493</v>
      </c>
      <c r="N228">
        <v>237.35</v>
      </c>
      <c r="O228">
        <f t="shared" si="45"/>
        <v>61.95689821658145</v>
      </c>
      <c r="T228">
        <f t="shared" si="52"/>
        <v>11366.968218573125</v>
      </c>
      <c r="U228">
        <v>350</v>
      </c>
      <c r="V228">
        <f t="shared" si="53"/>
        <v>10.230271396715812</v>
      </c>
      <c r="X228">
        <f t="shared" si="49"/>
        <v>102183.92157264044</v>
      </c>
      <c r="Y228">
        <f t="shared" si="50"/>
        <v>1101.1500000000001</v>
      </c>
      <c r="Z228">
        <f t="shared" si="51"/>
        <v>125.15517590580831</v>
      </c>
    </row>
    <row r="229" spans="1:26" x14ac:dyDescent="0.25">
      <c r="A229" s="5">
        <v>47331</v>
      </c>
      <c r="I229">
        <f t="shared" si="56"/>
        <v>46621.840266302323</v>
      </c>
      <c r="J229">
        <v>513.79999999999995</v>
      </c>
      <c r="K229">
        <f t="shared" si="55"/>
        <v>52.449570299590121</v>
      </c>
      <c r="M229">
        <f t="shared" si="46"/>
        <v>43558.887992274074</v>
      </c>
      <c r="N229">
        <v>237.35</v>
      </c>
      <c r="O229">
        <f t="shared" si="45"/>
        <v>61.708424655721615</v>
      </c>
      <c r="T229">
        <f t="shared" si="52"/>
        <v>11027.198489969842</v>
      </c>
      <c r="U229">
        <v>350</v>
      </c>
      <c r="V229">
        <f t="shared" si="53"/>
        <v>9.9244786409728594</v>
      </c>
      <c r="X229">
        <f t="shared" si="49"/>
        <v>101207.92674854625</v>
      </c>
      <c r="Y229">
        <f t="shared" si="50"/>
        <v>1101.1500000000001</v>
      </c>
      <c r="Z229">
        <f t="shared" si="51"/>
        <v>124.0824735962846</v>
      </c>
    </row>
    <row r="230" spans="1:26" x14ac:dyDescent="0.25">
      <c r="A230" s="5">
        <v>47362</v>
      </c>
      <c r="I230">
        <f t="shared" si="56"/>
        <v>46160.489836601912</v>
      </c>
      <c r="J230">
        <v>513.79999999999995</v>
      </c>
      <c r="K230">
        <f t="shared" si="55"/>
        <v>51.930551066177159</v>
      </c>
      <c r="M230">
        <f t="shared" si="46"/>
        <v>43383.246416929796</v>
      </c>
      <c r="N230">
        <v>237.35</v>
      </c>
      <c r="O230">
        <f t="shared" si="45"/>
        <v>61.459599090650549</v>
      </c>
      <c r="T230">
        <f t="shared" si="52"/>
        <v>10687.122968610814</v>
      </c>
      <c r="U230">
        <v>350</v>
      </c>
      <c r="V230">
        <f t="shared" si="53"/>
        <v>9.618410671749734</v>
      </c>
      <c r="X230">
        <f t="shared" si="49"/>
        <v>100230.85922214252</v>
      </c>
      <c r="Y230">
        <f t="shared" si="50"/>
        <v>1101.1500000000001</v>
      </c>
      <c r="Z230">
        <f t="shared" si="51"/>
        <v>123.00856082857744</v>
      </c>
    </row>
    <row r="231" spans="1:26" x14ac:dyDescent="0.25">
      <c r="A231" s="5">
        <v>47392</v>
      </c>
      <c r="I231">
        <f t="shared" si="56"/>
        <v>45698.620387668088</v>
      </c>
      <c r="J231">
        <v>513.79999999999995</v>
      </c>
      <c r="K231">
        <f t="shared" si="55"/>
        <v>51.410947936126604</v>
      </c>
      <c r="M231">
        <f t="shared" si="46"/>
        <v>43207.356016020451</v>
      </c>
      <c r="N231">
        <v>237.35</v>
      </c>
      <c r="O231">
        <f t="shared" si="45"/>
        <v>61.210421022695641</v>
      </c>
      <c r="T231">
        <f t="shared" si="52"/>
        <v>10346.741379282565</v>
      </c>
      <c r="U231">
        <v>350</v>
      </c>
      <c r="V231">
        <f t="shared" si="53"/>
        <v>9.312067241354308</v>
      </c>
      <c r="X231">
        <f t="shared" si="49"/>
        <v>99252.7177829711</v>
      </c>
      <c r="Y231">
        <f t="shared" si="50"/>
        <v>1101.1500000000001</v>
      </c>
      <c r="Z231">
        <f t="shared" si="51"/>
        <v>121.93343620017656</v>
      </c>
    </row>
    <row r="232" spans="1:26" x14ac:dyDescent="0.25">
      <c r="A232" s="5">
        <v>47423</v>
      </c>
      <c r="I232">
        <f t="shared" si="56"/>
        <v>45236.231335604214</v>
      </c>
      <c r="J232">
        <v>513.79999999999995</v>
      </c>
      <c r="K232">
        <f t="shared" si="55"/>
        <v>50.890760252554742</v>
      </c>
      <c r="M232">
        <f t="shared" si="46"/>
        <v>43031.216437043149</v>
      </c>
      <c r="N232">
        <v>237.35</v>
      </c>
      <c r="O232">
        <f t="shared" si="45"/>
        <v>60.9608899524778</v>
      </c>
      <c r="T232">
        <f t="shared" si="52"/>
        <v>10006.05344652392</v>
      </c>
      <c r="U232">
        <v>350</v>
      </c>
      <c r="V232">
        <f t="shared" si="53"/>
        <v>9.0054481018715276</v>
      </c>
      <c r="X232">
        <f t="shared" si="49"/>
        <v>98273.501219171274</v>
      </c>
      <c r="Y232">
        <f t="shared" si="50"/>
        <v>1101.1500000000001</v>
      </c>
      <c r="Z232">
        <f t="shared" si="51"/>
        <v>120.85709830690406</v>
      </c>
    </row>
    <row r="233" spans="1:26" x14ac:dyDescent="0.25">
      <c r="A233" s="5">
        <v>47453</v>
      </c>
      <c r="I233">
        <f t="shared" si="56"/>
        <v>44773.322095856769</v>
      </c>
      <c r="J233">
        <v>513.79999999999995</v>
      </c>
      <c r="K233">
        <f t="shared" si="55"/>
        <v>50.369987357838866</v>
      </c>
      <c r="M233">
        <f t="shared" si="46"/>
        <v>42854.827326995626</v>
      </c>
      <c r="N233">
        <v>237.35</v>
      </c>
      <c r="O233">
        <f t="shared" si="45"/>
        <v>60.711005379910475</v>
      </c>
      <c r="T233">
        <f t="shared" si="52"/>
        <v>9665.0588946257922</v>
      </c>
      <c r="U233">
        <v>350</v>
      </c>
      <c r="V233">
        <f t="shared" si="53"/>
        <v>8.6985530051632143</v>
      </c>
      <c r="X233">
        <f t="shared" si="49"/>
        <v>97293.208317478187</v>
      </c>
      <c r="Y233">
        <f t="shared" si="50"/>
        <v>1101.1500000000001</v>
      </c>
      <c r="Z233">
        <f t="shared" si="51"/>
        <v>119.77954574291256</v>
      </c>
    </row>
    <row r="234" spans="1:26" x14ac:dyDescent="0.25">
      <c r="A234" s="5">
        <v>47484</v>
      </c>
      <c r="I234">
        <f t="shared" si="56"/>
        <v>44309.892083214603</v>
      </c>
      <c r="J234">
        <v>513.79999999999995</v>
      </c>
      <c r="K234">
        <f t="shared" si="55"/>
        <v>49.848628593616432</v>
      </c>
      <c r="M234">
        <f t="shared" si="46"/>
        <v>42678.188332375539</v>
      </c>
      <c r="N234">
        <v>237.35</v>
      </c>
      <c r="O234">
        <f t="shared" si="45"/>
        <v>60.460766804198684</v>
      </c>
      <c r="T234">
        <f t="shared" si="52"/>
        <v>9323.7574476309546</v>
      </c>
      <c r="U234">
        <v>350</v>
      </c>
      <c r="V234">
        <f t="shared" si="53"/>
        <v>8.391381702867859</v>
      </c>
      <c r="X234">
        <f t="shared" si="49"/>
        <v>96311.837863221095</v>
      </c>
      <c r="Y234">
        <f t="shared" si="50"/>
        <v>1101.1500000000001</v>
      </c>
      <c r="Z234">
        <f t="shared" si="51"/>
        <v>118.70077710068298</v>
      </c>
    </row>
    <row r="235" spans="1:26" x14ac:dyDescent="0.25">
      <c r="A235" s="5">
        <v>47515</v>
      </c>
      <c r="I235">
        <f t="shared" si="56"/>
        <v>43845.940711808216</v>
      </c>
      <c r="J235">
        <v>513.79999999999995</v>
      </c>
      <c r="K235">
        <f t="shared" si="55"/>
        <v>49.326683300784246</v>
      </c>
      <c r="M235">
        <f t="shared" si="46"/>
        <v>42501.299099179741</v>
      </c>
      <c r="N235">
        <v>237.35</v>
      </c>
      <c r="O235">
        <f t="shared" si="45"/>
        <v>60.210173723837976</v>
      </c>
      <c r="T235">
        <f t="shared" si="52"/>
        <v>8982.1488293338225</v>
      </c>
      <c r="U235">
        <v>350</v>
      </c>
      <c r="V235">
        <f t="shared" si="53"/>
        <v>8.0839339464004407</v>
      </c>
      <c r="X235">
        <f t="shared" si="49"/>
        <v>95329.388640321777</v>
      </c>
      <c r="Y235">
        <f t="shared" si="50"/>
        <v>1101.1500000000001</v>
      </c>
      <c r="Z235">
        <f t="shared" si="51"/>
        <v>117.62079097102267</v>
      </c>
    </row>
    <row r="236" spans="1:26" x14ac:dyDescent="0.25">
      <c r="A236" s="5">
        <v>47543</v>
      </c>
      <c r="I236">
        <f t="shared" si="56"/>
        <v>43381.467395109001</v>
      </c>
      <c r="J236">
        <v>513.79999999999995</v>
      </c>
      <c r="K236">
        <f t="shared" si="55"/>
        <v>48.804150819497629</v>
      </c>
      <c r="M236">
        <f t="shared" si="46"/>
        <v>42324.159272903584</v>
      </c>
      <c r="N236">
        <v>237.35</v>
      </c>
      <c r="O236">
        <f t="shared" si="45"/>
        <v>59.959225636613418</v>
      </c>
      <c r="T236">
        <f t="shared" si="52"/>
        <v>8640.2327632802226</v>
      </c>
      <c r="U236">
        <v>350</v>
      </c>
      <c r="V236">
        <f t="shared" si="53"/>
        <v>7.7762094869522009</v>
      </c>
      <c r="X236">
        <f t="shared" si="49"/>
        <v>94345.859431292803</v>
      </c>
      <c r="Y236">
        <f t="shared" si="50"/>
        <v>1101.1500000000001</v>
      </c>
      <c r="Z236">
        <f t="shared" si="51"/>
        <v>116.53958594306326</v>
      </c>
    </row>
    <row r="237" spans="1:26" x14ac:dyDescent="0.25">
      <c r="A237" s="5">
        <v>47574</v>
      </c>
      <c r="I237">
        <f t="shared" si="56"/>
        <v>42916.471545928493</v>
      </c>
      <c r="J237">
        <v>513.79999999999995</v>
      </c>
      <c r="K237">
        <f t="shared" si="55"/>
        <v>48.281030489169559</v>
      </c>
      <c r="M237">
        <f t="shared" si="46"/>
        <v>42146.768498540201</v>
      </c>
      <c r="N237">
        <v>237.35</v>
      </c>
      <c r="O237">
        <f t="shared" si="45"/>
        <v>59.707922039598628</v>
      </c>
      <c r="T237">
        <f t="shared" ref="T237:T260" si="57">T236-U236+V236</f>
        <v>8298.0089727671748</v>
      </c>
      <c r="U237">
        <v>350</v>
      </c>
      <c r="V237">
        <f t="shared" ref="V237:V260" si="58">T237*1.08/100/12</f>
        <v>7.4682080754904581</v>
      </c>
      <c r="X237">
        <f t="shared" si="49"/>
        <v>93361.249017235867</v>
      </c>
      <c r="Y237">
        <f t="shared" si="50"/>
        <v>1101.1500000000001</v>
      </c>
      <c r="Z237">
        <f t="shared" si="51"/>
        <v>115.45716060425863</v>
      </c>
    </row>
    <row r="238" spans="1:26" x14ac:dyDescent="0.25">
      <c r="A238" s="5">
        <v>47604</v>
      </c>
      <c r="I238">
        <f t="shared" si="56"/>
        <v>42450.952576417658</v>
      </c>
      <c r="J238">
        <v>513.79999999999995</v>
      </c>
      <c r="K238">
        <f t="shared" si="55"/>
        <v>47.757321648469869</v>
      </c>
      <c r="M238">
        <f t="shared" si="46"/>
        <v>41969.1264205798</v>
      </c>
      <c r="N238">
        <v>237.35</v>
      </c>
      <c r="O238">
        <f t="shared" si="45"/>
        <v>59.456262429154719</v>
      </c>
      <c r="T238">
        <f t="shared" si="57"/>
        <v>7955.4771808426649</v>
      </c>
      <c r="U238">
        <v>350</v>
      </c>
      <c r="V238">
        <f t="shared" si="58"/>
        <v>7.1599294627583987</v>
      </c>
      <c r="X238">
        <f t="shared" si="49"/>
        <v>92375.556177840132</v>
      </c>
      <c r="Y238">
        <f t="shared" si="50"/>
        <v>1101.1500000000001</v>
      </c>
      <c r="Z238">
        <f t="shared" si="51"/>
        <v>114.37351354038299</v>
      </c>
    </row>
    <row r="239" spans="1:26" x14ac:dyDescent="0.25">
      <c r="A239" s="5">
        <v>47635</v>
      </c>
      <c r="I239">
        <f t="shared" si="56"/>
        <v>41984.909898066122</v>
      </c>
      <c r="J239">
        <v>513.79999999999995</v>
      </c>
      <c r="K239">
        <f t="shared" si="55"/>
        <v>47.233023635324393</v>
      </c>
      <c r="M239">
        <f t="shared" si="46"/>
        <v>41791.232683008959</v>
      </c>
      <c r="N239">
        <v>237.35</v>
      </c>
      <c r="O239">
        <f t="shared" si="45"/>
        <v>59.204246300929363</v>
      </c>
      <c r="T239">
        <f t="shared" si="57"/>
        <v>7612.6371103054234</v>
      </c>
      <c r="U239">
        <v>350</v>
      </c>
      <c r="V239">
        <f t="shared" si="58"/>
        <v>6.8513733992748813</v>
      </c>
      <c r="X239">
        <f t="shared" si="49"/>
        <v>91388.779691380507</v>
      </c>
      <c r="Y239">
        <f t="shared" si="50"/>
        <v>1101.1500000000001</v>
      </c>
      <c r="Z239">
        <f t="shared" si="51"/>
        <v>113.28864333552863</v>
      </c>
    </row>
    <row r="240" spans="1:26" x14ac:dyDescent="0.25">
      <c r="A240" s="5">
        <v>47665</v>
      </c>
      <c r="I240">
        <f t="shared" si="56"/>
        <v>41518.342921701442</v>
      </c>
      <c r="J240">
        <v>513.79999999999995</v>
      </c>
      <c r="K240">
        <f t="shared" si="55"/>
        <v>46.708135786914127</v>
      </c>
      <c r="M240">
        <f t="shared" si="46"/>
        <v>41613.086929309888</v>
      </c>
      <c r="N240">
        <v>237.35</v>
      </c>
      <c r="O240">
        <f t="shared" si="45"/>
        <v>58.951873149855679</v>
      </c>
      <c r="T240">
        <f t="shared" si="57"/>
        <v>7269.4884837046984</v>
      </c>
      <c r="U240">
        <v>350</v>
      </c>
      <c r="V240">
        <f t="shared" si="58"/>
        <v>6.5425396353342293</v>
      </c>
      <c r="X240">
        <f t="shared" si="49"/>
        <v>90400.918334716029</v>
      </c>
      <c r="Y240">
        <f t="shared" si="50"/>
        <v>1101.1500000000001</v>
      </c>
      <c r="Z240">
        <f t="shared" si="51"/>
        <v>112.20254857210404</v>
      </c>
    </row>
    <row r="241" spans="1:26" x14ac:dyDescent="0.25">
      <c r="A241" s="5">
        <v>47696</v>
      </c>
      <c r="I241">
        <f t="shared" si="56"/>
        <v>41051.251057488356</v>
      </c>
      <c r="J241">
        <v>513.79999999999995</v>
      </c>
      <c r="K241">
        <f t="shared" si="55"/>
        <v>46.182657439674408</v>
      </c>
      <c r="M241">
        <f t="shared" si="46"/>
        <v>41434.688802459743</v>
      </c>
      <c r="N241">
        <v>237.35</v>
      </c>
      <c r="O241">
        <f t="shared" si="45"/>
        <v>58.699142470151308</v>
      </c>
      <c r="T241">
        <f t="shared" si="57"/>
        <v>6926.0310233400323</v>
      </c>
      <c r="U241">
        <v>350</v>
      </c>
      <c r="V241">
        <f t="shared" si="58"/>
        <v>6.2334279210060295</v>
      </c>
      <c r="X241">
        <f t="shared" si="49"/>
        <v>89411.97088328813</v>
      </c>
      <c r="Y241">
        <f t="shared" si="50"/>
        <v>1101.1500000000001</v>
      </c>
      <c r="Z241">
        <f t="shared" si="51"/>
        <v>111.11522783083174</v>
      </c>
    </row>
    <row r="242" spans="1:26" x14ac:dyDescent="0.25">
      <c r="A242" s="5">
        <v>47727</v>
      </c>
      <c r="I242">
        <f t="shared" si="56"/>
        <v>40583.63371492803</v>
      </c>
      <c r="J242">
        <v>513.79999999999995</v>
      </c>
      <c r="K242">
        <f t="shared" si="55"/>
        <v>45.656587929294041</v>
      </c>
      <c r="M242">
        <f t="shared" si="46"/>
        <v>41256.037944929893</v>
      </c>
      <c r="N242">
        <v>237.35</v>
      </c>
      <c r="O242">
        <f t="shared" si="45"/>
        <v>58.446053755317358</v>
      </c>
      <c r="T242">
        <f t="shared" si="57"/>
        <v>6582.2644512610386</v>
      </c>
      <c r="U242">
        <v>350</v>
      </c>
      <c r="V242">
        <f t="shared" si="58"/>
        <v>5.9240380061349347</v>
      </c>
      <c r="X242">
        <f t="shared" si="49"/>
        <v>88421.936111118965</v>
      </c>
      <c r="Y242">
        <f t="shared" si="50"/>
        <v>1101.1500000000001</v>
      </c>
      <c r="Z242">
        <f t="shared" si="51"/>
        <v>110.02667969074633</v>
      </c>
    </row>
    <row r="243" spans="1:26" x14ac:dyDescent="0.25">
      <c r="A243" s="5">
        <v>47757</v>
      </c>
      <c r="I243">
        <f t="shared" si="56"/>
        <v>40115.490302857324</v>
      </c>
      <c r="J243">
        <v>513.79999999999995</v>
      </c>
      <c r="K243">
        <f t="shared" si="55"/>
        <v>45.129926590714497</v>
      </c>
      <c r="M243">
        <f t="shared" si="46"/>
        <v>41077.133998685211</v>
      </c>
      <c r="N243">
        <v>237.35</v>
      </c>
      <c r="O243">
        <f t="shared" si="45"/>
        <v>58.192606498137387</v>
      </c>
      <c r="T243">
        <f t="shared" si="57"/>
        <v>6238.1884892671733</v>
      </c>
      <c r="U243">
        <v>350</v>
      </c>
      <c r="V243">
        <f t="shared" si="58"/>
        <v>5.6143696403404562</v>
      </c>
      <c r="X243">
        <f t="shared" si="49"/>
        <v>87430.812790809709</v>
      </c>
      <c r="Y243">
        <f t="shared" si="50"/>
        <v>1101.1500000000001</v>
      </c>
      <c r="Z243">
        <f t="shared" si="51"/>
        <v>108.93690272919234</v>
      </c>
    </row>
    <row r="244" spans="1:26" x14ac:dyDescent="0.25">
      <c r="A244" s="5">
        <v>47788</v>
      </c>
      <c r="I244">
        <f t="shared" si="56"/>
        <v>39646.820229448036</v>
      </c>
      <c r="J244">
        <v>513.79999999999995</v>
      </c>
      <c r="K244">
        <f t="shared" si="55"/>
        <v>44.602672758129046</v>
      </c>
      <c r="T244">
        <f t="shared" si="57"/>
        <v>5893.8028589075138</v>
      </c>
      <c r="U244">
        <v>350</v>
      </c>
      <c r="V244">
        <f t="shared" si="58"/>
        <v>5.3044225730167627</v>
      </c>
      <c r="X244">
        <f t="shared" si="49"/>
        <v>45540.623088355547</v>
      </c>
      <c r="Y244">
        <f t="shared" si="50"/>
        <v>863.8</v>
      </c>
      <c r="Z244">
        <f t="shared" si="51"/>
        <v>49.907095331145811</v>
      </c>
    </row>
    <row r="245" spans="1:26" x14ac:dyDescent="0.25">
      <c r="A245" s="5">
        <v>47818</v>
      </c>
      <c r="I245">
        <f t="shared" si="56"/>
        <v>39177.62290220616</v>
      </c>
      <c r="J245">
        <v>513.79999999999995</v>
      </c>
      <c r="K245">
        <f t="shared" si="55"/>
        <v>44.074825764981938</v>
      </c>
      <c r="T245">
        <f t="shared" si="57"/>
        <v>5549.1072814805302</v>
      </c>
      <c r="U245">
        <v>350</v>
      </c>
      <c r="V245">
        <f t="shared" si="58"/>
        <v>4.9941965533324773</v>
      </c>
      <c r="X245">
        <f t="shared" si="49"/>
        <v>44726.73018368669</v>
      </c>
      <c r="Y245">
        <f t="shared" si="50"/>
        <v>863.8</v>
      </c>
      <c r="Z245">
        <f t="shared" si="51"/>
        <v>49.069022318314417</v>
      </c>
    </row>
    <row r="246" spans="1:26" x14ac:dyDescent="0.25">
      <c r="A246" s="5">
        <v>47849</v>
      </c>
      <c r="I246">
        <f t="shared" si="56"/>
        <v>38707.89772797114</v>
      </c>
      <c r="J246">
        <v>513.79999999999995</v>
      </c>
      <c r="K246">
        <f t="shared" si="55"/>
        <v>43.546384943967539</v>
      </c>
      <c r="T246">
        <f t="shared" si="57"/>
        <v>5204.1014780338628</v>
      </c>
      <c r="U246">
        <v>350</v>
      </c>
      <c r="V246">
        <f t="shared" si="58"/>
        <v>4.6836913302304763</v>
      </c>
      <c r="X246">
        <f t="shared" si="49"/>
        <v>43911.999206004999</v>
      </c>
      <c r="Y246">
        <f t="shared" si="50"/>
        <v>863.8</v>
      </c>
      <c r="Z246">
        <f t="shared" si="51"/>
        <v>48.230076274198012</v>
      </c>
    </row>
    <row r="247" spans="1:26" x14ac:dyDescent="0.25">
      <c r="A247" s="5">
        <v>47880</v>
      </c>
      <c r="I247">
        <f t="shared" si="56"/>
        <v>38237.644112915106</v>
      </c>
      <c r="J247">
        <v>513.79999999999995</v>
      </c>
      <c r="K247">
        <f t="shared" si="55"/>
        <v>43.017349627029496</v>
      </c>
      <c r="T247">
        <f t="shared" si="57"/>
        <v>4858.7851693640932</v>
      </c>
      <c r="U247">
        <v>350</v>
      </c>
      <c r="V247">
        <f t="shared" si="58"/>
        <v>4.3729066524276847</v>
      </c>
      <c r="X247">
        <f t="shared" si="49"/>
        <v>43096.429282279198</v>
      </c>
      <c r="Y247">
        <f t="shared" si="50"/>
        <v>863.8</v>
      </c>
      <c r="Z247">
        <f t="shared" si="51"/>
        <v>47.390256279457184</v>
      </c>
    </row>
    <row r="248" spans="1:26" x14ac:dyDescent="0.25">
      <c r="A248" s="5">
        <v>47908</v>
      </c>
      <c r="I248">
        <f t="shared" si="56"/>
        <v>37766.861462542132</v>
      </c>
      <c r="J248">
        <v>513.79999999999995</v>
      </c>
      <c r="K248">
        <f t="shared" si="55"/>
        <v>42.487719145359904</v>
      </c>
      <c r="T248">
        <f t="shared" si="57"/>
        <v>4513.1580760165207</v>
      </c>
      <c r="U248">
        <v>350</v>
      </c>
      <c r="V248">
        <f t="shared" si="58"/>
        <v>4.0618422684148685</v>
      </c>
      <c r="X248">
        <f t="shared" si="49"/>
        <v>42280.019538558656</v>
      </c>
      <c r="Y248">
        <f t="shared" si="50"/>
        <v>863.8</v>
      </c>
      <c r="Z248">
        <f t="shared" si="51"/>
        <v>46.549561413774775</v>
      </c>
    </row>
    <row r="249" spans="1:26" x14ac:dyDescent="0.25">
      <c r="A249" s="5">
        <v>47939</v>
      </c>
      <c r="I249">
        <f t="shared" si="56"/>
        <v>37295.549181687493</v>
      </c>
      <c r="J249">
        <v>513.79999999999995</v>
      </c>
      <c r="K249">
        <f t="shared" si="55"/>
        <v>41.957492829398433</v>
      </c>
      <c r="T249">
        <f t="shared" si="57"/>
        <v>4167.2199182849354</v>
      </c>
      <c r="U249">
        <v>350</v>
      </c>
      <c r="V249">
        <f t="shared" si="58"/>
        <v>3.7504979264564415</v>
      </c>
      <c r="X249">
        <f t="shared" si="49"/>
        <v>41462.769099972429</v>
      </c>
      <c r="Y249">
        <f t="shared" si="50"/>
        <v>863.8</v>
      </c>
      <c r="Z249">
        <f t="shared" si="51"/>
        <v>45.707990755854873</v>
      </c>
    </row>
    <row r="250" spans="1:26" x14ac:dyDescent="0.25">
      <c r="A250" s="5">
        <v>47969</v>
      </c>
      <c r="I250">
        <f t="shared" si="56"/>
        <v>36823.706674516885</v>
      </c>
      <c r="J250">
        <v>513.79999999999995</v>
      </c>
      <c r="K250">
        <f t="shared" si="55"/>
        <v>41.426670008831501</v>
      </c>
      <c r="T250">
        <f t="shared" si="57"/>
        <v>3820.9704162113917</v>
      </c>
      <c r="U250">
        <v>350</v>
      </c>
      <c r="V250">
        <f t="shared" si="58"/>
        <v>3.4388733745902527</v>
      </c>
      <c r="X250">
        <f t="shared" si="49"/>
        <v>40644.677090728277</v>
      </c>
      <c r="Y250">
        <f t="shared" si="50"/>
        <v>863.8</v>
      </c>
      <c r="Z250">
        <f t="shared" si="51"/>
        <v>44.865543383421752</v>
      </c>
    </row>
    <row r="251" spans="1:26" x14ac:dyDescent="0.25">
      <c r="A251" s="5">
        <v>48000</v>
      </c>
      <c r="I251">
        <f t="shared" si="56"/>
        <v>36351.333344525716</v>
      </c>
      <c r="J251">
        <v>513.79999999999995</v>
      </c>
      <c r="K251">
        <f t="shared" si="55"/>
        <v>40.89525001259144</v>
      </c>
      <c r="T251">
        <f t="shared" si="57"/>
        <v>3474.4092895859822</v>
      </c>
      <c r="U251">
        <v>350</v>
      </c>
      <c r="V251">
        <f t="shared" si="58"/>
        <v>3.1269683606273841</v>
      </c>
      <c r="X251">
        <f t="shared" si="49"/>
        <v>39825.742634111695</v>
      </c>
      <c r="Y251">
        <f t="shared" si="50"/>
        <v>863.8</v>
      </c>
      <c r="Z251">
        <f t="shared" si="51"/>
        <v>44.022218373218827</v>
      </c>
    </row>
    <row r="252" spans="1:26" x14ac:dyDescent="0.25">
      <c r="A252" s="5">
        <v>48030</v>
      </c>
      <c r="I252">
        <f t="shared" si="56"/>
        <v>35878.428594538302</v>
      </c>
      <c r="J252">
        <v>513.79999999999995</v>
      </c>
      <c r="K252">
        <f t="shared" si="55"/>
        <v>40.363232168855596</v>
      </c>
      <c r="T252">
        <f t="shared" si="57"/>
        <v>3127.5362579466096</v>
      </c>
      <c r="U252">
        <v>350</v>
      </c>
      <c r="V252">
        <f t="shared" si="58"/>
        <v>2.8147826321519482</v>
      </c>
      <c r="X252">
        <f t="shared" si="49"/>
        <v>39005.964852484911</v>
      </c>
      <c r="Y252">
        <f t="shared" si="50"/>
        <v>863.8</v>
      </c>
      <c r="Z252">
        <f t="shared" si="51"/>
        <v>43.178014801007542</v>
      </c>
    </row>
    <row r="253" spans="1:26" x14ac:dyDescent="0.25">
      <c r="A253" s="5">
        <v>48061</v>
      </c>
      <c r="I253">
        <f t="shared" si="56"/>
        <v>35404.991826707155</v>
      </c>
      <c r="J253">
        <v>513.79999999999995</v>
      </c>
      <c r="K253">
        <f t="shared" si="55"/>
        <v>39.830615805045554</v>
      </c>
      <c r="T253">
        <f t="shared" si="57"/>
        <v>2780.3510405787615</v>
      </c>
      <c r="U253">
        <v>350</v>
      </c>
      <c r="V253">
        <f t="shared" si="58"/>
        <v>2.5023159365208856</v>
      </c>
      <c r="X253">
        <f t="shared" si="49"/>
        <v>38185.342867285915</v>
      </c>
      <c r="Y253">
        <f t="shared" si="50"/>
        <v>863.8</v>
      </c>
      <c r="Z253">
        <f t="shared" si="51"/>
        <v>42.332931741566441</v>
      </c>
    </row>
    <row r="254" spans="1:26" x14ac:dyDescent="0.25">
      <c r="A254" s="5">
        <v>48092</v>
      </c>
      <c r="I254">
        <f t="shared" si="56"/>
        <v>34931.0224425122</v>
      </c>
      <c r="J254">
        <v>513.79999999999995</v>
      </c>
      <c r="K254">
        <f t="shared" si="55"/>
        <v>39.297400247826232</v>
      </c>
      <c r="T254">
        <f t="shared" si="57"/>
        <v>2432.8533565152825</v>
      </c>
      <c r="U254">
        <v>350</v>
      </c>
      <c r="V254">
        <f t="shared" si="58"/>
        <v>2.1895680208637542</v>
      </c>
      <c r="X254">
        <f t="shared" si="49"/>
        <v>37363.875799027483</v>
      </c>
      <c r="Y254">
        <f t="shared" si="50"/>
        <v>863.8</v>
      </c>
      <c r="Z254">
        <f t="shared" si="51"/>
        <v>41.486968268689985</v>
      </c>
    </row>
    <row r="255" spans="1:26" x14ac:dyDescent="0.25">
      <c r="A255" s="5">
        <v>48122</v>
      </c>
      <c r="I255">
        <f>I254-J254+K254</f>
        <v>34456.519842760026</v>
      </c>
      <c r="J255">
        <v>513.79999999999995</v>
      </c>
      <c r="K255">
        <f t="shared" si="55"/>
        <v>38.763584823105035</v>
      </c>
      <c r="T255">
        <f t="shared" si="57"/>
        <v>2085.0429245361461</v>
      </c>
      <c r="U255">
        <v>350</v>
      </c>
      <c r="V255">
        <f t="shared" si="58"/>
        <v>1.8765386320825315</v>
      </c>
      <c r="X255">
        <f t="shared" si="49"/>
        <v>36541.562767296171</v>
      </c>
      <c r="Y255">
        <f t="shared" si="50"/>
        <v>863.8</v>
      </c>
      <c r="Z255">
        <f t="shared" si="51"/>
        <v>40.640123455187563</v>
      </c>
    </row>
    <row r="256" spans="1:26" x14ac:dyDescent="0.25">
      <c r="A256" s="5">
        <v>48153</v>
      </c>
      <c r="I256">
        <f t="shared" si="56"/>
        <v>33981.483427583131</v>
      </c>
      <c r="J256">
        <v>513.79999999999995</v>
      </c>
      <c r="K256">
        <f t="shared" si="55"/>
        <v>38.229168856031023</v>
      </c>
      <c r="T256">
        <f t="shared" si="57"/>
        <v>1736.9194631682285</v>
      </c>
      <c r="U256">
        <v>350</v>
      </c>
      <c r="V256">
        <f t="shared" si="58"/>
        <v>1.5632275168514056</v>
      </c>
      <c r="X256">
        <f t="shared" si="49"/>
        <v>35718.402890751357</v>
      </c>
      <c r="Y256">
        <f t="shared" si="50"/>
        <v>863.8</v>
      </c>
      <c r="Z256">
        <f t="shared" si="51"/>
        <v>39.792396372882429</v>
      </c>
    </row>
    <row r="257" spans="1:26" x14ac:dyDescent="0.25">
      <c r="A257" s="5">
        <v>48183</v>
      </c>
      <c r="I257">
        <f t="shared" si="56"/>
        <v>33505.912596439157</v>
      </c>
      <c r="J257">
        <v>513.79999999999995</v>
      </c>
      <c r="K257">
        <f t="shared" si="55"/>
        <v>37.694151670994053</v>
      </c>
      <c r="T257">
        <f t="shared" si="57"/>
        <v>1388.4826906850799</v>
      </c>
      <c r="U257">
        <v>350</v>
      </c>
      <c r="V257">
        <f t="shared" si="58"/>
        <v>1.249634421616572</v>
      </c>
      <c r="X257">
        <f t="shared" si="49"/>
        <v>34894.395287124236</v>
      </c>
      <c r="Y257">
        <f t="shared" si="50"/>
        <v>863.8</v>
      </c>
      <c r="Z257">
        <f t="shared" si="51"/>
        <v>38.943786092610623</v>
      </c>
    </row>
    <row r="258" spans="1:26" x14ac:dyDescent="0.25">
      <c r="A258" s="5">
        <v>48214</v>
      </c>
      <c r="I258">
        <f t="shared" si="56"/>
        <v>33029.806748110146</v>
      </c>
      <c r="J258">
        <v>513.79999999999995</v>
      </c>
      <c r="K258">
        <f t="shared" si="55"/>
        <v>37.158532591623917</v>
      </c>
      <c r="T258">
        <f t="shared" si="57"/>
        <v>1039.7323251066964</v>
      </c>
      <c r="U258">
        <v>350</v>
      </c>
      <c r="V258">
        <f t="shared" si="58"/>
        <v>0.93575909259602685</v>
      </c>
      <c r="X258">
        <f t="shared" si="49"/>
        <v>34069.539073216845</v>
      </c>
      <c r="Y258">
        <f t="shared" si="50"/>
        <v>863.8</v>
      </c>
      <c r="Z258">
        <f t="shared" si="51"/>
        <v>38.094291684219947</v>
      </c>
    </row>
    <row r="259" spans="1:26" x14ac:dyDescent="0.25">
      <c r="A259" s="5">
        <v>48245</v>
      </c>
      <c r="I259">
        <f t="shared" si="56"/>
        <v>32553.165280701771</v>
      </c>
      <c r="J259">
        <v>513.79999999999995</v>
      </c>
      <c r="K259">
        <f t="shared" si="55"/>
        <v>36.622310940789497</v>
      </c>
      <c r="T259">
        <f t="shared" si="57"/>
        <v>690.66808419929248</v>
      </c>
      <c r="U259">
        <v>350</v>
      </c>
      <c r="V259">
        <f t="shared" si="58"/>
        <v>0.6216012757793633</v>
      </c>
      <c r="X259">
        <f t="shared" si="49"/>
        <v>33243.83336490106</v>
      </c>
      <c r="Y259">
        <f t="shared" si="50"/>
        <v>863.8</v>
      </c>
      <c r="Z259">
        <f t="shared" si="51"/>
        <v>37.243912216568859</v>
      </c>
    </row>
    <row r="260" spans="1:26" x14ac:dyDescent="0.25">
      <c r="A260" s="5">
        <v>48274</v>
      </c>
      <c r="I260">
        <f t="shared" si="56"/>
        <v>32075.987591642563</v>
      </c>
      <c r="J260">
        <v>513.79999999999995</v>
      </c>
      <c r="K260">
        <f t="shared" si="55"/>
        <v>36.085486040597893</v>
      </c>
      <c r="T260">
        <f t="shared" si="57"/>
        <v>341.28968547507185</v>
      </c>
      <c r="U260">
        <v>350</v>
      </c>
      <c r="V260">
        <f t="shared" si="58"/>
        <v>0.30716071692756469</v>
      </c>
      <c r="X260">
        <f t="shared" si="49"/>
        <v>32417.277277117635</v>
      </c>
      <c r="Y260">
        <f t="shared" si="50"/>
        <v>863.8</v>
      </c>
      <c r="Z260">
        <f t="shared" si="51"/>
        <v>36.392646757525455</v>
      </c>
    </row>
    <row r="261" spans="1:26" x14ac:dyDescent="0.25">
      <c r="A261" s="5">
        <v>48305</v>
      </c>
      <c r="I261">
        <f t="shared" si="56"/>
        <v>31598.273077683159</v>
      </c>
      <c r="J261">
        <v>513.79999999999995</v>
      </c>
      <c r="K261">
        <f t="shared" si="55"/>
        <v>35.548057212393559</v>
      </c>
      <c r="X261">
        <f t="shared" si="49"/>
        <v>31598.273077683159</v>
      </c>
      <c r="Y261">
        <f t="shared" si="50"/>
        <v>513.79999999999995</v>
      </c>
      <c r="Z261">
        <f t="shared" si="51"/>
        <v>35.548057212393559</v>
      </c>
    </row>
    <row r="262" spans="1:26" x14ac:dyDescent="0.25">
      <c r="A262" s="5">
        <v>48335</v>
      </c>
      <c r="I262">
        <f t="shared" si="56"/>
        <v>31120.021134895553</v>
      </c>
      <c r="J262">
        <v>513.79999999999995</v>
      </c>
      <c r="K262">
        <f t="shared" si="55"/>
        <v>35.0100237767575</v>
      </c>
      <c r="X262">
        <f t="shared" si="49"/>
        <v>31120.021134895553</v>
      </c>
      <c r="Y262">
        <f t="shared" si="50"/>
        <v>513.79999999999995</v>
      </c>
      <c r="Z262">
        <f t="shared" si="51"/>
        <v>35.0100237767575</v>
      </c>
    </row>
    <row r="263" spans="1:26" x14ac:dyDescent="0.25">
      <c r="A263" s="5">
        <v>48366</v>
      </c>
      <c r="I263">
        <f t="shared" si="56"/>
        <v>30641.231158672312</v>
      </c>
      <c r="J263">
        <v>513.79999999999995</v>
      </c>
      <c r="K263">
        <f t="shared" si="55"/>
        <v>34.471385053506353</v>
      </c>
      <c r="X263">
        <f t="shared" ref="X263:X326" si="59">M263+B263+F263+T263+I263+AB263+AF263</f>
        <v>30641.231158672312</v>
      </c>
      <c r="Y263">
        <f t="shared" ref="Y263:Y326" si="60">N263+C263+G263+U263+J263+AC263+AG263</f>
        <v>513.79999999999995</v>
      </c>
      <c r="Z263">
        <f t="shared" ref="Z263:Z326" si="61">O263+D263+H263+V263+K263+AD263+AH263</f>
        <v>34.471385053506353</v>
      </c>
    </row>
    <row r="264" spans="1:26" x14ac:dyDescent="0.25">
      <c r="A264" s="5">
        <v>48396</v>
      </c>
      <c r="I264">
        <f t="shared" si="56"/>
        <v>30161.902543725821</v>
      </c>
      <c r="J264">
        <v>513.79999999999995</v>
      </c>
      <c r="K264">
        <f t="shared" si="55"/>
        <v>33.932140361691552</v>
      </c>
      <c r="X264">
        <f t="shared" si="59"/>
        <v>30161.902543725821</v>
      </c>
      <c r="Y264">
        <f t="shared" si="60"/>
        <v>513.79999999999995</v>
      </c>
      <c r="Z264">
        <f t="shared" si="61"/>
        <v>33.932140361691552</v>
      </c>
    </row>
    <row r="265" spans="1:26" x14ac:dyDescent="0.25">
      <c r="A265" s="5">
        <v>48427</v>
      </c>
      <c r="I265">
        <f t="shared" si="56"/>
        <v>29682.034684087514</v>
      </c>
      <c r="J265">
        <v>513.79999999999995</v>
      </c>
      <c r="K265">
        <f t="shared" si="55"/>
        <v>33.392289019598458</v>
      </c>
      <c r="X265">
        <f t="shared" si="59"/>
        <v>29682.034684087514</v>
      </c>
      <c r="Y265">
        <f t="shared" si="60"/>
        <v>513.79999999999995</v>
      </c>
      <c r="Z265">
        <f t="shared" si="61"/>
        <v>33.392289019598458</v>
      </c>
    </row>
    <row r="266" spans="1:26" x14ac:dyDescent="0.25">
      <c r="A266" s="5">
        <v>48458</v>
      </c>
      <c r="I266">
        <f t="shared" si="56"/>
        <v>29201.626973107112</v>
      </c>
      <c r="J266">
        <v>513.79999999999995</v>
      </c>
      <c r="K266">
        <f t="shared" si="55"/>
        <v>32.851830344745501</v>
      </c>
      <c r="X266">
        <f t="shared" si="59"/>
        <v>29201.626973107112</v>
      </c>
      <c r="Y266">
        <f t="shared" si="60"/>
        <v>513.79999999999995</v>
      </c>
      <c r="Z266">
        <f t="shared" si="61"/>
        <v>32.851830344745501</v>
      </c>
    </row>
    <row r="267" spans="1:26" x14ac:dyDescent="0.25">
      <c r="A267" s="5">
        <v>48488</v>
      </c>
      <c r="I267">
        <f t="shared" si="56"/>
        <v>28720.678803451858</v>
      </c>
      <c r="J267">
        <v>513.79999999999995</v>
      </c>
      <c r="K267">
        <f t="shared" si="55"/>
        <v>32.310763653883342</v>
      </c>
      <c r="X267">
        <f t="shared" si="59"/>
        <v>28720.678803451858</v>
      </c>
      <c r="Y267">
        <f t="shared" si="60"/>
        <v>513.79999999999995</v>
      </c>
      <c r="Z267">
        <f t="shared" si="61"/>
        <v>32.310763653883342</v>
      </c>
    </row>
    <row r="268" spans="1:26" x14ac:dyDescent="0.25">
      <c r="A268" s="5">
        <v>48519</v>
      </c>
      <c r="I268">
        <f t="shared" si="56"/>
        <v>28239.189567105743</v>
      </c>
      <c r="J268">
        <v>513.79999999999995</v>
      </c>
      <c r="K268">
        <f t="shared" si="55"/>
        <v>31.769088262993961</v>
      </c>
      <c r="X268">
        <f t="shared" si="59"/>
        <v>28239.189567105743</v>
      </c>
      <c r="Y268">
        <f t="shared" si="60"/>
        <v>513.79999999999995</v>
      </c>
      <c r="Z268">
        <f t="shared" si="61"/>
        <v>31.769088262993961</v>
      </c>
    </row>
    <row r="269" spans="1:26" x14ac:dyDescent="0.25">
      <c r="A269" s="5">
        <v>48549</v>
      </c>
      <c r="I269">
        <f t="shared" si="56"/>
        <v>27757.158655368738</v>
      </c>
      <c r="J269">
        <v>513.79999999999995</v>
      </c>
      <c r="K269">
        <f t="shared" si="55"/>
        <v>31.226803487289832</v>
      </c>
      <c r="X269">
        <f t="shared" si="59"/>
        <v>27757.158655368738</v>
      </c>
      <c r="Y269">
        <f t="shared" si="60"/>
        <v>513.79999999999995</v>
      </c>
      <c r="Z269">
        <f t="shared" si="61"/>
        <v>31.226803487289832</v>
      </c>
    </row>
    <row r="270" spans="1:26" x14ac:dyDescent="0.25">
      <c r="A270" s="5">
        <v>48580</v>
      </c>
      <c r="I270">
        <f t="shared" si="56"/>
        <v>27274.585458856029</v>
      </c>
      <c r="J270">
        <v>513.79999999999995</v>
      </c>
      <c r="K270">
        <f t="shared" si="55"/>
        <v>30.683908641213034</v>
      </c>
      <c r="X270">
        <f t="shared" si="59"/>
        <v>27274.585458856029</v>
      </c>
      <c r="Y270">
        <f t="shared" si="60"/>
        <v>513.79999999999995</v>
      </c>
      <c r="Z270">
        <f t="shared" si="61"/>
        <v>30.683908641213034</v>
      </c>
    </row>
    <row r="271" spans="1:26" x14ac:dyDescent="0.25">
      <c r="A271" s="5">
        <v>48611</v>
      </c>
      <c r="I271">
        <f t="shared" si="56"/>
        <v>26791.469367497244</v>
      </c>
      <c r="J271">
        <v>513.79999999999995</v>
      </c>
      <c r="K271">
        <f t="shared" si="55"/>
        <v>30.1404030384344</v>
      </c>
      <c r="X271">
        <f t="shared" si="59"/>
        <v>26791.469367497244</v>
      </c>
      <c r="Y271">
        <f t="shared" si="60"/>
        <v>513.79999999999995</v>
      </c>
      <c r="Z271">
        <f t="shared" si="61"/>
        <v>30.1404030384344</v>
      </c>
    </row>
    <row r="272" spans="1:26" x14ac:dyDescent="0.25">
      <c r="A272" s="5">
        <v>48639</v>
      </c>
      <c r="I272">
        <f t="shared" si="56"/>
        <v>26307.809770535678</v>
      </c>
      <c r="J272">
        <v>513.79999999999995</v>
      </c>
      <c r="K272">
        <f t="shared" si="55"/>
        <v>29.596285991852639</v>
      </c>
      <c r="X272">
        <f t="shared" si="59"/>
        <v>26307.809770535678</v>
      </c>
      <c r="Y272">
        <f t="shared" si="60"/>
        <v>513.79999999999995</v>
      </c>
      <c r="Z272">
        <f t="shared" si="61"/>
        <v>29.596285991852639</v>
      </c>
    </row>
    <row r="273" spans="1:26" x14ac:dyDescent="0.25">
      <c r="A273" s="5">
        <v>48670</v>
      </c>
      <c r="I273">
        <f t="shared" si="56"/>
        <v>25823.606056527529</v>
      </c>
      <c r="J273">
        <v>513.79999999999995</v>
      </c>
      <c r="K273">
        <f t="shared" ref="K273:K324" si="62">I273/12*1.35%</f>
        <v>29.051556813593475</v>
      </c>
      <c r="X273">
        <f t="shared" si="59"/>
        <v>25823.606056527529</v>
      </c>
      <c r="Y273">
        <f t="shared" si="60"/>
        <v>513.79999999999995</v>
      </c>
      <c r="Z273">
        <f t="shared" si="61"/>
        <v>29.051556813593475</v>
      </c>
    </row>
    <row r="274" spans="1:26" x14ac:dyDescent="0.25">
      <c r="A274" s="5">
        <v>48700</v>
      </c>
      <c r="I274">
        <f t="shared" ref="I274:I324" si="63">I273-J273+K273</f>
        <v>25338.857613341122</v>
      </c>
      <c r="J274">
        <v>513.79999999999995</v>
      </c>
      <c r="K274">
        <f t="shared" si="62"/>
        <v>28.506214815008764</v>
      </c>
      <c r="X274">
        <f t="shared" si="59"/>
        <v>25338.857613341122</v>
      </c>
      <c r="Y274">
        <f t="shared" si="60"/>
        <v>513.79999999999995</v>
      </c>
      <c r="Z274">
        <f t="shared" si="61"/>
        <v>28.506214815008764</v>
      </c>
    </row>
    <row r="275" spans="1:26" x14ac:dyDescent="0.25">
      <c r="A275" s="5">
        <v>48731</v>
      </c>
      <c r="I275">
        <f t="shared" si="63"/>
        <v>24853.563828156133</v>
      </c>
      <c r="J275">
        <v>513.79999999999995</v>
      </c>
      <c r="K275">
        <f t="shared" si="62"/>
        <v>27.960259306675653</v>
      </c>
      <c r="X275">
        <f t="shared" si="59"/>
        <v>24853.563828156133</v>
      </c>
      <c r="Y275">
        <f t="shared" si="60"/>
        <v>513.79999999999995</v>
      </c>
      <c r="Z275">
        <f t="shared" si="61"/>
        <v>27.960259306675653</v>
      </c>
    </row>
    <row r="276" spans="1:26" x14ac:dyDescent="0.25">
      <c r="A276" s="5">
        <v>48761</v>
      </c>
      <c r="I276">
        <f t="shared" si="63"/>
        <v>24367.724087462811</v>
      </c>
      <c r="J276">
        <v>513.79999999999995</v>
      </c>
      <c r="K276">
        <f t="shared" si="62"/>
        <v>27.413689598395667</v>
      </c>
      <c r="X276">
        <f t="shared" si="59"/>
        <v>24367.724087462811</v>
      </c>
      <c r="Y276">
        <f t="shared" si="60"/>
        <v>513.79999999999995</v>
      </c>
      <c r="Z276">
        <f t="shared" si="61"/>
        <v>27.413689598395667</v>
      </c>
    </row>
    <row r="277" spans="1:26" x14ac:dyDescent="0.25">
      <c r="A277" s="5">
        <v>48792</v>
      </c>
      <c r="I277">
        <f t="shared" si="63"/>
        <v>23881.33777706121</v>
      </c>
      <c r="J277">
        <v>513.79999999999995</v>
      </c>
      <c r="K277">
        <f t="shared" si="62"/>
        <v>26.866504999193864</v>
      </c>
      <c r="X277">
        <f t="shared" si="59"/>
        <v>23881.33777706121</v>
      </c>
      <c r="Y277">
        <f t="shared" si="60"/>
        <v>513.79999999999995</v>
      </c>
      <c r="Z277">
        <f t="shared" si="61"/>
        <v>26.866504999193864</v>
      </c>
    </row>
    <row r="278" spans="1:26" x14ac:dyDescent="0.25">
      <c r="A278" s="5">
        <v>48823</v>
      </c>
      <c r="I278">
        <f t="shared" si="63"/>
        <v>23394.404282060405</v>
      </c>
      <c r="J278">
        <v>513.79999999999995</v>
      </c>
      <c r="K278">
        <f t="shared" si="62"/>
        <v>26.318704817317958</v>
      </c>
      <c r="X278">
        <f t="shared" si="59"/>
        <v>23394.404282060405</v>
      </c>
      <c r="Y278">
        <f t="shared" si="60"/>
        <v>513.79999999999995</v>
      </c>
      <c r="Z278">
        <f t="shared" si="61"/>
        <v>26.318704817317958</v>
      </c>
    </row>
    <row r="279" spans="1:26" x14ac:dyDescent="0.25">
      <c r="A279" s="5">
        <v>48853</v>
      </c>
      <c r="I279">
        <f t="shared" si="63"/>
        <v>22906.922986877722</v>
      </c>
      <c r="J279">
        <v>513.79999999999995</v>
      </c>
      <c r="K279">
        <f t="shared" si="62"/>
        <v>25.770288360237441</v>
      </c>
      <c r="X279">
        <f t="shared" si="59"/>
        <v>22906.922986877722</v>
      </c>
      <c r="Y279">
        <f t="shared" si="60"/>
        <v>513.79999999999995</v>
      </c>
      <c r="Z279">
        <f t="shared" si="61"/>
        <v>25.770288360237441</v>
      </c>
    </row>
    <row r="280" spans="1:26" x14ac:dyDescent="0.25">
      <c r="A280" s="5">
        <v>48884</v>
      </c>
      <c r="I280">
        <f t="shared" si="63"/>
        <v>22418.893275237959</v>
      </c>
      <c r="J280">
        <v>513.79999999999995</v>
      </c>
      <c r="K280">
        <f t="shared" si="62"/>
        <v>25.221254934642708</v>
      </c>
      <c r="X280">
        <f t="shared" si="59"/>
        <v>22418.893275237959</v>
      </c>
      <c r="Y280">
        <f t="shared" si="60"/>
        <v>513.79999999999995</v>
      </c>
      <c r="Z280">
        <f t="shared" si="61"/>
        <v>25.221254934642708</v>
      </c>
    </row>
    <row r="281" spans="1:26" x14ac:dyDescent="0.25">
      <c r="A281" s="5">
        <v>48914</v>
      </c>
      <c r="I281">
        <f t="shared" si="63"/>
        <v>21930.314530172604</v>
      </c>
      <c r="J281">
        <v>513.79999999999995</v>
      </c>
      <c r="K281">
        <f t="shared" si="62"/>
        <v>24.671603846444182</v>
      </c>
      <c r="X281">
        <f t="shared" si="59"/>
        <v>21930.314530172604</v>
      </c>
      <c r="Y281">
        <f t="shared" si="60"/>
        <v>513.79999999999995</v>
      </c>
      <c r="Z281">
        <f t="shared" si="61"/>
        <v>24.671603846444182</v>
      </c>
    </row>
    <row r="282" spans="1:26" x14ac:dyDescent="0.25">
      <c r="A282" s="5">
        <v>48945</v>
      </c>
      <c r="I282">
        <f t="shared" si="63"/>
        <v>21441.186134019048</v>
      </c>
      <c r="J282">
        <v>513.79999999999995</v>
      </c>
      <c r="K282">
        <f t="shared" si="62"/>
        <v>24.121334400771431</v>
      </c>
      <c r="X282">
        <f t="shared" si="59"/>
        <v>21441.186134019048</v>
      </c>
      <c r="Y282">
        <f t="shared" si="60"/>
        <v>513.79999999999995</v>
      </c>
      <c r="Z282">
        <f t="shared" si="61"/>
        <v>24.121334400771431</v>
      </c>
    </row>
    <row r="283" spans="1:26" x14ac:dyDescent="0.25">
      <c r="A283" s="5">
        <v>48976</v>
      </c>
      <c r="I283">
        <f t="shared" si="63"/>
        <v>20951.507468419819</v>
      </c>
      <c r="J283">
        <v>513.79999999999995</v>
      </c>
      <c r="K283">
        <f t="shared" si="62"/>
        <v>23.570445901972299</v>
      </c>
      <c r="X283">
        <f t="shared" si="59"/>
        <v>20951.507468419819</v>
      </c>
      <c r="Y283">
        <f t="shared" si="60"/>
        <v>513.79999999999995</v>
      </c>
      <c r="Z283">
        <f t="shared" si="61"/>
        <v>23.570445901972299</v>
      </c>
    </row>
    <row r="284" spans="1:26" x14ac:dyDescent="0.25">
      <c r="A284" s="5">
        <v>49004</v>
      </c>
      <c r="I284">
        <f t="shared" si="63"/>
        <v>20461.277914321792</v>
      </c>
      <c r="J284">
        <v>513.79999999999995</v>
      </c>
      <c r="K284">
        <f t="shared" si="62"/>
        <v>23.018937653612017</v>
      </c>
      <c r="X284">
        <f t="shared" si="59"/>
        <v>20461.277914321792</v>
      </c>
      <c r="Y284">
        <f t="shared" si="60"/>
        <v>513.79999999999995</v>
      </c>
      <c r="Z284">
        <f t="shared" si="61"/>
        <v>23.018937653612017</v>
      </c>
    </row>
    <row r="285" spans="1:26" x14ac:dyDescent="0.25">
      <c r="A285" s="5">
        <v>49035</v>
      </c>
      <c r="I285">
        <f t="shared" si="63"/>
        <v>19970.496851975404</v>
      </c>
      <c r="J285">
        <v>513.79999999999995</v>
      </c>
      <c r="K285">
        <f t="shared" si="62"/>
        <v>22.466808958472331</v>
      </c>
      <c r="X285">
        <f t="shared" si="59"/>
        <v>19970.496851975404</v>
      </c>
      <c r="Y285">
        <f t="shared" si="60"/>
        <v>513.79999999999995</v>
      </c>
      <c r="Z285">
        <f t="shared" si="61"/>
        <v>22.466808958472331</v>
      </c>
    </row>
    <row r="286" spans="1:26" x14ac:dyDescent="0.25">
      <c r="A286" s="5">
        <v>49065</v>
      </c>
      <c r="I286">
        <f t="shared" si="63"/>
        <v>19479.163660933878</v>
      </c>
      <c r="J286">
        <v>513.79999999999995</v>
      </c>
      <c r="K286">
        <f t="shared" si="62"/>
        <v>21.914059118550615</v>
      </c>
      <c r="X286">
        <f t="shared" si="59"/>
        <v>19479.163660933878</v>
      </c>
      <c r="Y286">
        <f t="shared" si="60"/>
        <v>513.79999999999995</v>
      </c>
      <c r="Z286">
        <f t="shared" si="61"/>
        <v>21.914059118550615</v>
      </c>
    </row>
    <row r="287" spans="1:26" x14ac:dyDescent="0.25">
      <c r="A287" s="5">
        <v>49096</v>
      </c>
      <c r="I287">
        <f t="shared" si="63"/>
        <v>18987.277720052429</v>
      </c>
      <c r="J287">
        <v>513.79999999999995</v>
      </c>
      <c r="K287">
        <f t="shared" si="62"/>
        <v>21.360687435058985</v>
      </c>
      <c r="X287">
        <f t="shared" si="59"/>
        <v>18987.277720052429</v>
      </c>
      <c r="Y287">
        <f t="shared" si="60"/>
        <v>513.79999999999995</v>
      </c>
      <c r="Z287">
        <f t="shared" si="61"/>
        <v>21.360687435058985</v>
      </c>
    </row>
    <row r="288" spans="1:26" x14ac:dyDescent="0.25">
      <c r="A288" s="5">
        <v>49126</v>
      </c>
      <c r="I288">
        <f t="shared" si="63"/>
        <v>18494.838407487488</v>
      </c>
      <c r="J288">
        <v>513.79999999999995</v>
      </c>
      <c r="K288">
        <f t="shared" si="62"/>
        <v>20.806693208423425</v>
      </c>
      <c r="X288">
        <f t="shared" si="59"/>
        <v>18494.838407487488</v>
      </c>
      <c r="Y288">
        <f t="shared" si="60"/>
        <v>513.79999999999995</v>
      </c>
      <c r="Z288">
        <f t="shared" si="61"/>
        <v>20.806693208423425</v>
      </c>
    </row>
    <row r="289" spans="1:26" x14ac:dyDescent="0.25">
      <c r="A289" s="5">
        <v>49157</v>
      </c>
      <c r="I289">
        <f t="shared" si="63"/>
        <v>18001.845100695911</v>
      </c>
      <c r="J289">
        <v>513.79999999999995</v>
      </c>
      <c r="K289">
        <f t="shared" si="62"/>
        <v>20.252075738282901</v>
      </c>
      <c r="X289">
        <f t="shared" si="59"/>
        <v>18001.845100695911</v>
      </c>
      <c r="Y289">
        <f t="shared" si="60"/>
        <v>513.79999999999995</v>
      </c>
      <c r="Z289">
        <f t="shared" si="61"/>
        <v>20.252075738282901</v>
      </c>
    </row>
    <row r="290" spans="1:26" x14ac:dyDescent="0.25">
      <c r="A290" s="5">
        <v>49188</v>
      </c>
      <c r="I290">
        <f t="shared" si="63"/>
        <v>17508.297176434196</v>
      </c>
      <c r="J290">
        <v>513.79999999999995</v>
      </c>
      <c r="K290">
        <f t="shared" si="62"/>
        <v>19.696834323488474</v>
      </c>
      <c r="X290">
        <f t="shared" si="59"/>
        <v>17508.297176434196</v>
      </c>
      <c r="Y290">
        <f t="shared" si="60"/>
        <v>513.79999999999995</v>
      </c>
      <c r="Z290">
        <f t="shared" si="61"/>
        <v>19.696834323488474</v>
      </c>
    </row>
    <row r="291" spans="1:26" x14ac:dyDescent="0.25">
      <c r="A291" s="5">
        <v>49218</v>
      </c>
      <c r="I291">
        <f t="shared" si="63"/>
        <v>17014.194010757685</v>
      </c>
      <c r="J291">
        <v>513.79999999999995</v>
      </c>
      <c r="K291">
        <f t="shared" si="62"/>
        <v>19.140968262102398</v>
      </c>
      <c r="X291">
        <f t="shared" si="59"/>
        <v>17014.194010757685</v>
      </c>
      <c r="Y291">
        <f t="shared" si="60"/>
        <v>513.79999999999995</v>
      </c>
      <c r="Z291">
        <f t="shared" si="61"/>
        <v>19.140968262102398</v>
      </c>
    </row>
    <row r="292" spans="1:26" x14ac:dyDescent="0.25">
      <c r="A292" s="5">
        <v>49249</v>
      </c>
      <c r="I292">
        <f t="shared" si="63"/>
        <v>16519.534979019787</v>
      </c>
      <c r="J292">
        <v>513.79999999999995</v>
      </c>
      <c r="K292">
        <f t="shared" si="62"/>
        <v>18.584476851397262</v>
      </c>
      <c r="X292">
        <f t="shared" si="59"/>
        <v>16519.534979019787</v>
      </c>
      <c r="Y292">
        <f t="shared" si="60"/>
        <v>513.79999999999995</v>
      </c>
      <c r="Z292">
        <f t="shared" si="61"/>
        <v>18.584476851397262</v>
      </c>
    </row>
    <row r="293" spans="1:26" x14ac:dyDescent="0.25">
      <c r="A293" s="5">
        <v>49279</v>
      </c>
      <c r="I293">
        <f t="shared" si="63"/>
        <v>16024.319455871186</v>
      </c>
      <c r="J293">
        <v>513.79999999999995</v>
      </c>
      <c r="K293">
        <f t="shared" si="62"/>
        <v>18.027359387855086</v>
      </c>
      <c r="X293">
        <f t="shared" si="59"/>
        <v>16024.319455871186</v>
      </c>
      <c r="Y293">
        <f t="shared" si="60"/>
        <v>513.79999999999995</v>
      </c>
      <c r="Z293">
        <f t="shared" si="61"/>
        <v>18.027359387855086</v>
      </c>
    </row>
    <row r="294" spans="1:26" x14ac:dyDescent="0.25">
      <c r="A294" s="5">
        <v>49310</v>
      </c>
      <c r="I294">
        <f t="shared" si="63"/>
        <v>15528.546815259042</v>
      </c>
      <c r="J294">
        <v>513.79999999999995</v>
      </c>
      <c r="K294">
        <f t="shared" si="62"/>
        <v>17.469615167166424</v>
      </c>
      <c r="X294">
        <f t="shared" si="59"/>
        <v>15528.546815259042</v>
      </c>
      <c r="Y294">
        <f t="shared" si="60"/>
        <v>513.79999999999995</v>
      </c>
      <c r="Z294">
        <f t="shared" si="61"/>
        <v>17.469615167166424</v>
      </c>
    </row>
    <row r="295" spans="1:26" x14ac:dyDescent="0.25">
      <c r="A295" s="5">
        <v>49341</v>
      </c>
      <c r="I295">
        <f t="shared" si="63"/>
        <v>15032.21643042621</v>
      </c>
      <c r="J295">
        <v>513.79999999999995</v>
      </c>
      <c r="K295">
        <f t="shared" si="62"/>
        <v>16.911243484229487</v>
      </c>
      <c r="X295">
        <f t="shared" si="59"/>
        <v>15032.21643042621</v>
      </c>
      <c r="Y295">
        <f t="shared" si="60"/>
        <v>513.79999999999995</v>
      </c>
      <c r="Z295">
        <f t="shared" si="61"/>
        <v>16.911243484229487</v>
      </c>
    </row>
    <row r="296" spans="1:26" x14ac:dyDescent="0.25">
      <c r="A296" s="5">
        <v>49369</v>
      </c>
      <c r="I296">
        <f t="shared" si="63"/>
        <v>14535.32767391044</v>
      </c>
      <c r="J296">
        <v>513.79999999999995</v>
      </c>
      <c r="K296">
        <f t="shared" si="62"/>
        <v>16.352243633149246</v>
      </c>
      <c r="X296">
        <f t="shared" si="59"/>
        <v>14535.32767391044</v>
      </c>
      <c r="Y296">
        <f t="shared" si="60"/>
        <v>513.79999999999995</v>
      </c>
      <c r="Z296">
        <f t="shared" si="61"/>
        <v>16.352243633149246</v>
      </c>
    </row>
    <row r="297" spans="1:26" x14ac:dyDescent="0.25">
      <c r="A297" s="5">
        <v>49400</v>
      </c>
      <c r="I297">
        <f t="shared" si="63"/>
        <v>14037.879917543591</v>
      </c>
      <c r="J297">
        <v>513.79999999999995</v>
      </c>
      <c r="K297">
        <f t="shared" si="62"/>
        <v>15.792614907236542</v>
      </c>
      <c r="X297">
        <f t="shared" si="59"/>
        <v>14037.879917543591</v>
      </c>
      <c r="Y297">
        <f t="shared" si="60"/>
        <v>513.79999999999995</v>
      </c>
      <c r="Z297">
        <f t="shared" si="61"/>
        <v>15.792614907236542</v>
      </c>
    </row>
    <row r="298" spans="1:26" x14ac:dyDescent="0.25">
      <c r="A298" s="5">
        <v>49430</v>
      </c>
      <c r="I298">
        <f t="shared" si="63"/>
        <v>13539.872532450829</v>
      </c>
      <c r="J298">
        <v>513.79999999999995</v>
      </c>
      <c r="K298">
        <f t="shared" si="62"/>
        <v>15.232356599007183</v>
      </c>
      <c r="X298">
        <f t="shared" si="59"/>
        <v>13539.872532450829</v>
      </c>
      <c r="Y298">
        <f t="shared" si="60"/>
        <v>513.79999999999995</v>
      </c>
      <c r="Z298">
        <f t="shared" si="61"/>
        <v>15.232356599007183</v>
      </c>
    </row>
    <row r="299" spans="1:26" x14ac:dyDescent="0.25">
      <c r="A299" s="5">
        <v>49461</v>
      </c>
      <c r="I299">
        <f t="shared" si="63"/>
        <v>13041.304889049836</v>
      </c>
      <c r="J299">
        <v>513.79999999999995</v>
      </c>
      <c r="K299">
        <f t="shared" si="62"/>
        <v>14.671468000181067</v>
      </c>
      <c r="X299">
        <f t="shared" si="59"/>
        <v>13041.304889049836</v>
      </c>
      <c r="Y299">
        <f t="shared" si="60"/>
        <v>513.79999999999995</v>
      </c>
      <c r="Z299">
        <f t="shared" si="61"/>
        <v>14.671468000181067</v>
      </c>
    </row>
    <row r="300" spans="1:26" x14ac:dyDescent="0.25">
      <c r="A300" s="5">
        <v>49491</v>
      </c>
      <c r="I300">
        <f t="shared" si="63"/>
        <v>12542.176357050017</v>
      </c>
      <c r="J300">
        <v>513.79999999999995</v>
      </c>
      <c r="K300">
        <f t="shared" si="62"/>
        <v>14.109948401681272</v>
      </c>
      <c r="X300">
        <f t="shared" si="59"/>
        <v>12542.176357050017</v>
      </c>
      <c r="Y300">
        <f t="shared" si="60"/>
        <v>513.79999999999995</v>
      </c>
      <c r="Z300">
        <f t="shared" si="61"/>
        <v>14.109948401681272</v>
      </c>
    </row>
    <row r="301" spans="1:26" x14ac:dyDescent="0.25">
      <c r="A301" s="5">
        <v>49522</v>
      </c>
      <c r="I301">
        <f t="shared" si="63"/>
        <v>12042.486305451699</v>
      </c>
      <c r="J301">
        <v>513.79999999999995</v>
      </c>
      <c r="K301">
        <f t="shared" si="62"/>
        <v>13.547797093633164</v>
      </c>
      <c r="X301">
        <f t="shared" si="59"/>
        <v>12042.486305451699</v>
      </c>
      <c r="Y301">
        <f t="shared" si="60"/>
        <v>513.79999999999995</v>
      </c>
      <c r="Z301">
        <f t="shared" si="61"/>
        <v>13.547797093633164</v>
      </c>
    </row>
    <row r="302" spans="1:26" x14ac:dyDescent="0.25">
      <c r="A302" s="5">
        <v>49553</v>
      </c>
      <c r="I302">
        <f t="shared" si="63"/>
        <v>11542.234102545333</v>
      </c>
      <c r="J302">
        <v>513.79999999999995</v>
      </c>
      <c r="K302">
        <f t="shared" si="62"/>
        <v>12.985013365363502</v>
      </c>
      <c r="X302">
        <f t="shared" si="59"/>
        <v>11542.234102545333</v>
      </c>
      <c r="Y302">
        <f t="shared" si="60"/>
        <v>513.79999999999995</v>
      </c>
      <c r="Z302">
        <f t="shared" si="61"/>
        <v>12.985013365363502</v>
      </c>
    </row>
    <row r="303" spans="1:26" x14ac:dyDescent="0.25">
      <c r="A303" s="5">
        <v>49583</v>
      </c>
      <c r="I303">
        <f t="shared" si="63"/>
        <v>11041.419115910698</v>
      </c>
      <c r="J303">
        <v>513.79999999999995</v>
      </c>
      <c r="K303">
        <f t="shared" si="62"/>
        <v>12.421596505399537</v>
      </c>
      <c r="X303">
        <f t="shared" si="59"/>
        <v>11041.419115910698</v>
      </c>
      <c r="Y303">
        <f t="shared" si="60"/>
        <v>513.79999999999995</v>
      </c>
      <c r="Z303">
        <f t="shared" si="61"/>
        <v>12.421596505399537</v>
      </c>
    </row>
    <row r="304" spans="1:26" x14ac:dyDescent="0.25">
      <c r="A304" s="5">
        <v>49614</v>
      </c>
      <c r="I304">
        <f t="shared" si="63"/>
        <v>10540.040712416097</v>
      </c>
      <c r="J304">
        <v>513.79999999999995</v>
      </c>
      <c r="K304">
        <f t="shared" si="62"/>
        <v>11.857545801468111</v>
      </c>
      <c r="X304">
        <f t="shared" si="59"/>
        <v>10540.040712416097</v>
      </c>
      <c r="Y304">
        <f t="shared" si="60"/>
        <v>513.79999999999995</v>
      </c>
      <c r="Z304">
        <f t="shared" si="61"/>
        <v>11.857545801468111</v>
      </c>
    </row>
    <row r="305" spans="1:26" x14ac:dyDescent="0.25">
      <c r="A305" s="5">
        <v>49644</v>
      </c>
      <c r="I305">
        <f t="shared" si="63"/>
        <v>10038.098258217566</v>
      </c>
      <c r="J305">
        <v>513.79999999999995</v>
      </c>
      <c r="K305">
        <f t="shared" si="62"/>
        <v>11.292860540494763</v>
      </c>
      <c r="X305">
        <f t="shared" si="59"/>
        <v>10038.098258217566</v>
      </c>
      <c r="Y305">
        <f t="shared" si="60"/>
        <v>513.79999999999995</v>
      </c>
      <c r="Z305">
        <f t="shared" si="61"/>
        <v>11.292860540494763</v>
      </c>
    </row>
    <row r="306" spans="1:26" x14ac:dyDescent="0.25">
      <c r="A306" s="5">
        <v>49675</v>
      </c>
      <c r="I306">
        <f t="shared" si="63"/>
        <v>9535.5911187580605</v>
      </c>
      <c r="J306">
        <v>513.79999999999995</v>
      </c>
      <c r="K306">
        <f t="shared" si="62"/>
        <v>10.727540008602819</v>
      </c>
      <c r="X306">
        <f t="shared" si="59"/>
        <v>9535.5911187580605</v>
      </c>
      <c r="Y306">
        <f t="shared" si="60"/>
        <v>513.79999999999995</v>
      </c>
      <c r="Z306">
        <f t="shared" si="61"/>
        <v>10.727540008602819</v>
      </c>
    </row>
    <row r="307" spans="1:26" x14ac:dyDescent="0.25">
      <c r="A307" s="5">
        <v>49706</v>
      </c>
      <c r="I307">
        <f t="shared" si="63"/>
        <v>9032.5186587666649</v>
      </c>
      <c r="J307">
        <v>513.79999999999995</v>
      </c>
      <c r="K307">
        <f t="shared" si="62"/>
        <v>10.161583491112498</v>
      </c>
      <c r="X307">
        <f t="shared" si="59"/>
        <v>9032.5186587666649</v>
      </c>
      <c r="Y307">
        <f t="shared" si="60"/>
        <v>513.79999999999995</v>
      </c>
      <c r="Z307">
        <f t="shared" si="61"/>
        <v>10.161583491112498</v>
      </c>
    </row>
    <row r="308" spans="1:26" x14ac:dyDescent="0.25">
      <c r="A308" s="5">
        <v>49735</v>
      </c>
      <c r="I308">
        <f t="shared" si="63"/>
        <v>8528.8802422577774</v>
      </c>
      <c r="J308">
        <v>513.79999999999995</v>
      </c>
      <c r="K308">
        <f t="shared" si="62"/>
        <v>9.5949902725400005</v>
      </c>
      <c r="X308">
        <f t="shared" si="59"/>
        <v>8528.8802422577774</v>
      </c>
      <c r="Y308">
        <f t="shared" si="60"/>
        <v>513.79999999999995</v>
      </c>
      <c r="Z308">
        <f t="shared" si="61"/>
        <v>9.5949902725400005</v>
      </c>
    </row>
    <row r="309" spans="1:26" x14ac:dyDescent="0.25">
      <c r="A309" s="5">
        <v>49766</v>
      </c>
      <c r="I309">
        <f t="shared" si="63"/>
        <v>8024.6752325303169</v>
      </c>
      <c r="J309">
        <v>513.79999999999995</v>
      </c>
      <c r="K309">
        <f t="shared" si="62"/>
        <v>9.0277596365966062</v>
      </c>
      <c r="X309">
        <f t="shared" si="59"/>
        <v>8024.6752325303169</v>
      </c>
      <c r="Y309">
        <f t="shared" si="60"/>
        <v>513.79999999999995</v>
      </c>
      <c r="Z309">
        <f t="shared" si="61"/>
        <v>9.0277596365966062</v>
      </c>
    </row>
    <row r="310" spans="1:26" x14ac:dyDescent="0.25">
      <c r="A310" s="5">
        <v>49796</v>
      </c>
      <c r="I310">
        <f t="shared" si="63"/>
        <v>7519.9029921669135</v>
      </c>
      <c r="J310">
        <v>513.79999999999995</v>
      </c>
      <c r="K310">
        <f t="shared" si="62"/>
        <v>8.459890866187779</v>
      </c>
      <c r="X310">
        <f t="shared" si="59"/>
        <v>7519.9029921669135</v>
      </c>
      <c r="Y310">
        <f t="shared" si="60"/>
        <v>513.79999999999995</v>
      </c>
      <c r="Z310">
        <f t="shared" si="61"/>
        <v>8.459890866187779</v>
      </c>
    </row>
    <row r="311" spans="1:26" x14ac:dyDescent="0.25">
      <c r="A311" s="5">
        <v>49827</v>
      </c>
      <c r="I311">
        <f t="shared" si="63"/>
        <v>7014.5628830331007</v>
      </c>
      <c r="J311">
        <v>513.79999999999995</v>
      </c>
      <c r="K311">
        <f t="shared" si="62"/>
        <v>7.8913832434122391</v>
      </c>
      <c r="X311">
        <f t="shared" si="59"/>
        <v>7014.5628830331007</v>
      </c>
      <c r="Y311">
        <f t="shared" si="60"/>
        <v>513.79999999999995</v>
      </c>
      <c r="Z311">
        <f t="shared" si="61"/>
        <v>7.8913832434122391</v>
      </c>
    </row>
    <row r="312" spans="1:26" x14ac:dyDescent="0.25">
      <c r="A312" s="5">
        <v>49857</v>
      </c>
      <c r="I312">
        <f t="shared" si="63"/>
        <v>6508.6542662765123</v>
      </c>
      <c r="J312">
        <v>513.79999999999995</v>
      </c>
      <c r="K312">
        <f t="shared" si="62"/>
        <v>7.3222360495610781</v>
      </c>
      <c r="X312">
        <f t="shared" si="59"/>
        <v>6508.6542662765123</v>
      </c>
      <c r="Y312">
        <f t="shared" si="60"/>
        <v>513.79999999999995</v>
      </c>
      <c r="Z312">
        <f t="shared" si="61"/>
        <v>7.3222360495610781</v>
      </c>
    </row>
    <row r="313" spans="1:26" x14ac:dyDescent="0.25">
      <c r="A313" s="5">
        <v>49888</v>
      </c>
      <c r="I313">
        <f t="shared" si="63"/>
        <v>6002.1765023260732</v>
      </c>
      <c r="J313">
        <v>513.79999999999995</v>
      </c>
      <c r="K313">
        <f t="shared" si="62"/>
        <v>6.7524485651168327</v>
      </c>
      <c r="X313">
        <f t="shared" si="59"/>
        <v>6002.1765023260732</v>
      </c>
      <c r="Y313">
        <f t="shared" si="60"/>
        <v>513.79999999999995</v>
      </c>
      <c r="Z313">
        <f t="shared" si="61"/>
        <v>6.7524485651168327</v>
      </c>
    </row>
    <row r="314" spans="1:26" x14ac:dyDescent="0.25">
      <c r="A314" s="5">
        <v>49919</v>
      </c>
      <c r="I314">
        <f t="shared" si="63"/>
        <v>5495.1289508911896</v>
      </c>
      <c r="J314">
        <v>513.79999999999995</v>
      </c>
      <c r="K314">
        <f t="shared" si="62"/>
        <v>6.1820200697525891</v>
      </c>
      <c r="X314">
        <f t="shared" si="59"/>
        <v>5495.1289508911896</v>
      </c>
      <c r="Y314">
        <f t="shared" si="60"/>
        <v>513.79999999999995</v>
      </c>
      <c r="Z314">
        <f t="shared" si="61"/>
        <v>6.1820200697525891</v>
      </c>
    </row>
    <row r="315" spans="1:26" x14ac:dyDescent="0.25">
      <c r="A315" s="5">
        <v>49949</v>
      </c>
      <c r="I315">
        <f t="shared" si="63"/>
        <v>4987.5109709609424</v>
      </c>
      <c r="J315">
        <v>513.79999999999995</v>
      </c>
      <c r="K315">
        <f t="shared" si="62"/>
        <v>5.6109498423310606</v>
      </c>
      <c r="X315">
        <f t="shared" si="59"/>
        <v>4987.5109709609424</v>
      </c>
      <c r="Y315">
        <f t="shared" si="60"/>
        <v>513.79999999999995</v>
      </c>
      <c r="Z315">
        <f t="shared" si="61"/>
        <v>5.6109498423310606</v>
      </c>
    </row>
    <row r="316" spans="1:26" x14ac:dyDescent="0.25">
      <c r="A316" s="5">
        <v>49980</v>
      </c>
      <c r="I316">
        <f t="shared" si="63"/>
        <v>4479.3219208032733</v>
      </c>
      <c r="J316">
        <v>513.79999999999995</v>
      </c>
      <c r="K316">
        <f t="shared" si="62"/>
        <v>5.0392371609036832</v>
      </c>
      <c r="X316">
        <f t="shared" si="59"/>
        <v>4479.3219208032733</v>
      </c>
      <c r="Y316">
        <f t="shared" si="60"/>
        <v>513.79999999999995</v>
      </c>
      <c r="Z316">
        <f t="shared" si="61"/>
        <v>5.0392371609036832</v>
      </c>
    </row>
    <row r="317" spans="1:26" x14ac:dyDescent="0.25">
      <c r="A317" s="5">
        <v>50010</v>
      </c>
      <c r="I317">
        <f t="shared" si="63"/>
        <v>3970.5611579641768</v>
      </c>
      <c r="J317">
        <v>513.79999999999995</v>
      </c>
      <c r="K317">
        <f t="shared" si="62"/>
        <v>4.4668813027096999</v>
      </c>
      <c r="X317">
        <f t="shared" si="59"/>
        <v>3970.5611579641768</v>
      </c>
      <c r="Y317">
        <f t="shared" si="60"/>
        <v>513.79999999999995</v>
      </c>
      <c r="Z317">
        <f t="shared" si="61"/>
        <v>4.4668813027096999</v>
      </c>
    </row>
    <row r="318" spans="1:26" x14ac:dyDescent="0.25">
      <c r="A318" s="5">
        <v>50041</v>
      </c>
      <c r="I318">
        <f t="shared" si="63"/>
        <v>3461.2280392668868</v>
      </c>
      <c r="J318">
        <v>513.79999999999995</v>
      </c>
      <c r="K318">
        <f t="shared" si="62"/>
        <v>3.8938815441752479</v>
      </c>
      <c r="X318">
        <f t="shared" si="59"/>
        <v>3461.2280392668868</v>
      </c>
      <c r="Y318">
        <f t="shared" si="60"/>
        <v>513.79999999999995</v>
      </c>
      <c r="Z318">
        <f t="shared" si="61"/>
        <v>3.8938815441752479</v>
      </c>
    </row>
    <row r="319" spans="1:26" x14ac:dyDescent="0.25">
      <c r="A319" s="5">
        <v>50072</v>
      </c>
      <c r="I319">
        <f t="shared" si="63"/>
        <v>2951.3219208110622</v>
      </c>
      <c r="J319">
        <v>513.79999999999995</v>
      </c>
      <c r="K319">
        <f t="shared" si="62"/>
        <v>3.3202371609124453</v>
      </c>
      <c r="X319">
        <f t="shared" si="59"/>
        <v>2951.3219208110622</v>
      </c>
      <c r="Y319">
        <f t="shared" si="60"/>
        <v>513.79999999999995</v>
      </c>
      <c r="Z319">
        <f t="shared" si="61"/>
        <v>3.3202371609124453</v>
      </c>
    </row>
    <row r="320" spans="1:26" x14ac:dyDescent="0.25">
      <c r="A320" s="5">
        <v>50100</v>
      </c>
      <c r="I320">
        <f t="shared" si="63"/>
        <v>2440.8421579719743</v>
      </c>
      <c r="J320">
        <v>513.79999999999995</v>
      </c>
      <c r="K320">
        <f t="shared" si="62"/>
        <v>2.7459474277184714</v>
      </c>
      <c r="X320">
        <f t="shared" si="59"/>
        <v>2440.8421579719743</v>
      </c>
      <c r="Y320">
        <f t="shared" si="60"/>
        <v>513.79999999999995</v>
      </c>
      <c r="Z320">
        <f t="shared" si="61"/>
        <v>2.7459474277184714</v>
      </c>
    </row>
    <row r="321" spans="1:34" x14ac:dyDescent="0.25">
      <c r="A321" s="5">
        <v>50131</v>
      </c>
      <c r="I321">
        <f t="shared" si="63"/>
        <v>1929.7881053996928</v>
      </c>
      <c r="J321">
        <v>513.79999999999995</v>
      </c>
      <c r="K321">
        <f t="shared" si="62"/>
        <v>2.1710116185746546</v>
      </c>
      <c r="X321">
        <f t="shared" si="59"/>
        <v>1929.7881053996928</v>
      </c>
      <c r="Y321">
        <f t="shared" si="60"/>
        <v>513.79999999999995</v>
      </c>
      <c r="Z321">
        <f t="shared" si="61"/>
        <v>2.1710116185746546</v>
      </c>
    </row>
    <row r="322" spans="1:34" x14ac:dyDescent="0.25">
      <c r="A322" s="5">
        <v>50161</v>
      </c>
      <c r="I322">
        <f t="shared" si="63"/>
        <v>1418.1591170182676</v>
      </c>
      <c r="J322">
        <v>513.79999999999995</v>
      </c>
      <c r="K322">
        <f t="shared" si="62"/>
        <v>1.5954290066455512</v>
      </c>
      <c r="X322">
        <f t="shared" si="59"/>
        <v>1418.1591170182676</v>
      </c>
      <c r="Y322">
        <f t="shared" si="60"/>
        <v>513.79999999999995</v>
      </c>
      <c r="Z322">
        <f t="shared" si="61"/>
        <v>1.5954290066455512</v>
      </c>
    </row>
    <row r="323" spans="1:34" x14ac:dyDescent="0.25">
      <c r="A323" s="5">
        <v>50192</v>
      </c>
      <c r="I323">
        <f t="shared" si="63"/>
        <v>905.95454602491316</v>
      </c>
      <c r="J323">
        <v>513.79999999999995</v>
      </c>
      <c r="K323">
        <f t="shared" si="62"/>
        <v>1.0191988642780274</v>
      </c>
      <c r="X323">
        <f t="shared" si="59"/>
        <v>905.95454602491316</v>
      </c>
      <c r="Y323">
        <f t="shared" si="60"/>
        <v>513.79999999999995</v>
      </c>
      <c r="Z323">
        <f t="shared" si="61"/>
        <v>1.0191988642780274</v>
      </c>
    </row>
    <row r="324" spans="1:34" x14ac:dyDescent="0.25">
      <c r="A324" s="5">
        <v>50222</v>
      </c>
      <c r="I324">
        <f t="shared" si="63"/>
        <v>393.17374488919125</v>
      </c>
      <c r="J324">
        <v>513.79999999999995</v>
      </c>
      <c r="K324">
        <f t="shared" si="62"/>
        <v>0.44232046300034022</v>
      </c>
      <c r="X324">
        <f t="shared" si="59"/>
        <v>393.17374488919125</v>
      </c>
      <c r="Y324">
        <f t="shared" si="60"/>
        <v>513.79999999999995</v>
      </c>
      <c r="Z324">
        <f t="shared" si="61"/>
        <v>0.44232046300034022</v>
      </c>
    </row>
    <row r="325" spans="1:34" x14ac:dyDescent="0.25">
      <c r="A325" s="5">
        <v>50253</v>
      </c>
      <c r="X325">
        <f t="shared" si="59"/>
        <v>0</v>
      </c>
      <c r="Y325">
        <f t="shared" si="60"/>
        <v>0</v>
      </c>
      <c r="Z325">
        <f t="shared" si="61"/>
        <v>0</v>
      </c>
    </row>
    <row r="326" spans="1:34" x14ac:dyDescent="0.25">
      <c r="A326" s="5">
        <v>50284</v>
      </c>
      <c r="X326">
        <f t="shared" si="59"/>
        <v>0</v>
      </c>
      <c r="Y326">
        <f t="shared" si="60"/>
        <v>0</v>
      </c>
      <c r="Z326">
        <f t="shared" si="61"/>
        <v>0</v>
      </c>
    </row>
    <row r="327" spans="1:34" x14ac:dyDescent="0.25">
      <c r="A327" s="5">
        <v>50314</v>
      </c>
      <c r="X327">
        <f t="shared" ref="X327:X334" si="64">M327+B327+F327+T327+I327+AB327+AF327</f>
        <v>0</v>
      </c>
      <c r="Y327">
        <f t="shared" ref="Y327:Y334" si="65">N327+C327+G327+U327+J327+AC327+AG327</f>
        <v>0</v>
      </c>
      <c r="Z327">
        <f t="shared" ref="Z327:Z334" si="66">O327+D327+H327+V327+K327+AD327+AH327</f>
        <v>0</v>
      </c>
    </row>
    <row r="328" spans="1:34" x14ac:dyDescent="0.25">
      <c r="A328" s="5">
        <v>50345</v>
      </c>
      <c r="X328">
        <f t="shared" si="64"/>
        <v>0</v>
      </c>
      <c r="Y328">
        <f t="shared" si="65"/>
        <v>0</v>
      </c>
      <c r="Z328">
        <f t="shared" si="66"/>
        <v>0</v>
      </c>
    </row>
    <row r="329" spans="1:34" x14ac:dyDescent="0.25">
      <c r="A329" s="5">
        <v>50375</v>
      </c>
      <c r="X329">
        <f t="shared" si="64"/>
        <v>0</v>
      </c>
      <c r="Y329">
        <f t="shared" si="65"/>
        <v>0</v>
      </c>
      <c r="Z329">
        <f t="shared" si="66"/>
        <v>0</v>
      </c>
    </row>
    <row r="330" spans="1:34" x14ac:dyDescent="0.25">
      <c r="A330" s="5">
        <v>50406</v>
      </c>
      <c r="X330">
        <f t="shared" si="64"/>
        <v>0</v>
      </c>
      <c r="Y330">
        <f t="shared" si="65"/>
        <v>0</v>
      </c>
      <c r="Z330">
        <f t="shared" si="66"/>
        <v>0</v>
      </c>
    </row>
    <row r="331" spans="1:34" x14ac:dyDescent="0.25">
      <c r="A331" s="5">
        <v>50437</v>
      </c>
      <c r="X331">
        <f t="shared" si="64"/>
        <v>0</v>
      </c>
      <c r="Y331">
        <f t="shared" si="65"/>
        <v>0</v>
      </c>
      <c r="Z331">
        <f t="shared" si="66"/>
        <v>0</v>
      </c>
    </row>
    <row r="332" spans="1:34" x14ac:dyDescent="0.25">
      <c r="A332" s="5">
        <v>50465</v>
      </c>
      <c r="X332">
        <f t="shared" si="64"/>
        <v>0</v>
      </c>
      <c r="Y332">
        <f t="shared" si="65"/>
        <v>0</v>
      </c>
      <c r="Z332">
        <f t="shared" si="66"/>
        <v>0</v>
      </c>
    </row>
    <row r="333" spans="1:34" x14ac:dyDescent="0.25">
      <c r="A333" s="5">
        <v>50496</v>
      </c>
      <c r="X333">
        <f t="shared" si="64"/>
        <v>0</v>
      </c>
      <c r="Y333">
        <f t="shared" si="65"/>
        <v>0</v>
      </c>
      <c r="Z333">
        <f t="shared" si="66"/>
        <v>0</v>
      </c>
    </row>
    <row r="334" spans="1:34" x14ac:dyDescent="0.25">
      <c r="A334" s="5">
        <v>50526</v>
      </c>
      <c r="X334">
        <f t="shared" si="64"/>
        <v>0</v>
      </c>
      <c r="Y334">
        <f t="shared" si="65"/>
        <v>0</v>
      </c>
      <c r="Z334">
        <f t="shared" si="66"/>
        <v>0</v>
      </c>
    </row>
    <row r="335" spans="1:34" s="4" customFormat="1" x14ac:dyDescent="0.25">
      <c r="A335" s="5">
        <v>50557</v>
      </c>
      <c r="I335"/>
      <c r="J335"/>
      <c r="K335"/>
      <c r="M335"/>
      <c r="N335"/>
      <c r="O335"/>
      <c r="X335"/>
      <c r="Y335"/>
      <c r="Z335"/>
      <c r="AF335"/>
      <c r="AG335"/>
      <c r="AH335"/>
    </row>
    <row r="336" spans="1:34" x14ac:dyDescent="0.25">
      <c r="A336" s="5">
        <v>50587</v>
      </c>
    </row>
    <row r="337" spans="1:1" x14ac:dyDescent="0.25">
      <c r="A337" s="5">
        <v>50618</v>
      </c>
    </row>
    <row r="338" spans="1:1" x14ac:dyDescent="0.25">
      <c r="A338" s="5">
        <v>50649</v>
      </c>
    </row>
    <row r="339" spans="1:1" x14ac:dyDescent="0.25">
      <c r="A339" s="5">
        <v>50679</v>
      </c>
    </row>
    <row r="340" spans="1:1" x14ac:dyDescent="0.25">
      <c r="A340" s="5">
        <v>50710</v>
      </c>
    </row>
    <row r="341" spans="1:1" x14ac:dyDescent="0.25">
      <c r="A341" s="5">
        <v>50740</v>
      </c>
    </row>
    <row r="342" spans="1:1" x14ac:dyDescent="0.25">
      <c r="A342" s="5">
        <v>50771</v>
      </c>
    </row>
    <row r="343" spans="1:1" x14ac:dyDescent="0.25">
      <c r="A343" s="5">
        <v>50802</v>
      </c>
    </row>
    <row r="344" spans="1:1" x14ac:dyDescent="0.25">
      <c r="A344" s="5">
        <v>50830</v>
      </c>
    </row>
    <row r="345" spans="1:1" x14ac:dyDescent="0.25">
      <c r="A345" s="5">
        <v>50861</v>
      </c>
    </row>
    <row r="346" spans="1:1" x14ac:dyDescent="0.25">
      <c r="A346" s="5">
        <v>50891</v>
      </c>
    </row>
    <row r="347" spans="1:1" x14ac:dyDescent="0.25">
      <c r="A347" s="5">
        <v>50922</v>
      </c>
    </row>
    <row r="348" spans="1:1" x14ac:dyDescent="0.25">
      <c r="A348" s="5">
        <v>50952</v>
      </c>
    </row>
    <row r="349" spans="1:1" x14ac:dyDescent="0.25">
      <c r="A349" s="5">
        <v>50983</v>
      </c>
    </row>
    <row r="350" spans="1:1" x14ac:dyDescent="0.25">
      <c r="A350" s="5">
        <v>51014</v>
      </c>
    </row>
    <row r="351" spans="1:1" x14ac:dyDescent="0.25">
      <c r="A351" s="5">
        <v>51044</v>
      </c>
    </row>
    <row r="352" spans="1:1" x14ac:dyDescent="0.25">
      <c r="A352" s="5">
        <v>51075</v>
      </c>
    </row>
    <row r="353" spans="1:26" x14ac:dyDescent="0.25">
      <c r="A353" s="5">
        <v>51105</v>
      </c>
    </row>
    <row r="354" spans="1:26" x14ac:dyDescent="0.25">
      <c r="A354" s="5">
        <v>51136</v>
      </c>
    </row>
    <row r="355" spans="1:26" x14ac:dyDescent="0.25">
      <c r="A355" s="5">
        <v>51167</v>
      </c>
    </row>
    <row r="356" spans="1:26" x14ac:dyDescent="0.25">
      <c r="A356" s="5">
        <v>51196</v>
      </c>
    </row>
    <row r="357" spans="1:26" x14ac:dyDescent="0.25">
      <c r="A357" s="5">
        <v>51227</v>
      </c>
    </row>
    <row r="358" spans="1:26" x14ac:dyDescent="0.25">
      <c r="A358" s="5">
        <v>51257</v>
      </c>
    </row>
    <row r="359" spans="1:26" x14ac:dyDescent="0.25">
      <c r="A359" s="5">
        <v>51288</v>
      </c>
    </row>
    <row r="360" spans="1:26" x14ac:dyDescent="0.25">
      <c r="A360" s="5">
        <v>51318</v>
      </c>
    </row>
    <row r="361" spans="1:26" x14ac:dyDescent="0.25">
      <c r="A361" s="5">
        <v>51349</v>
      </c>
    </row>
    <row r="362" spans="1:26" x14ac:dyDescent="0.25">
      <c r="A362" s="5">
        <v>51380</v>
      </c>
    </row>
    <row r="363" spans="1:26" x14ac:dyDescent="0.25">
      <c r="A363" s="5">
        <v>51410</v>
      </c>
    </row>
    <row r="364" spans="1:26" x14ac:dyDescent="0.25">
      <c r="A364" s="5">
        <v>51441</v>
      </c>
    </row>
    <row r="365" spans="1:26" s="4" customFormat="1" x14ac:dyDescent="0.25">
      <c r="A365" s="5">
        <v>51471</v>
      </c>
      <c r="J365"/>
      <c r="X365"/>
      <c r="Y365"/>
      <c r="Z365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Kosten neues Objekt Wilster</vt:lpstr>
      <vt:lpstr>Tilgung bei Gleichbleibenden 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Köpke</dc:creator>
  <cp:lastModifiedBy>René Täger</cp:lastModifiedBy>
  <dcterms:created xsi:type="dcterms:W3CDTF">2013-05-28T19:48:03Z</dcterms:created>
  <dcterms:modified xsi:type="dcterms:W3CDTF">2023-11-23T10:09:18Z</dcterms:modified>
</cp:coreProperties>
</file>